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defaultThemeVersion="124226"/>
  <mc:AlternateContent xmlns:mc="http://schemas.openxmlformats.org/markup-compatibility/2006">
    <mc:Choice Requires="x15">
      <x15ac:absPath xmlns:x15ac="http://schemas.microsoft.com/office/spreadsheetml/2010/11/ac" url="I:\JAVNA NAROCILA\2020 Cesta in pločnik Obrežje (1. in 2. faza)\"/>
    </mc:Choice>
  </mc:AlternateContent>
  <xr:revisionPtr revIDLastSave="0" documentId="8_{0E25700D-064F-4E55-AF01-A8F9D487E8B1}" xr6:coauthVersionLast="45" xr6:coauthVersionMax="45" xr10:uidLastSave="{00000000-0000-0000-0000-000000000000}"/>
  <bookViews>
    <workbookView xWindow="-120" yWindow="-120" windowWidth="29040" windowHeight="15840" tabRatio="954" xr2:uid="{00000000-000D-0000-FFFF-FFFF00000000}"/>
  </bookViews>
  <sheets>
    <sheet name="REK PROJ" sheetId="22" r:id="rId1"/>
    <sheet name="Pločnik_1. faza" sheetId="1" r:id="rId2"/>
    <sheet name="Odvodnjavanje_1.faza" sheetId="45" r:id="rId3"/>
    <sheet name="Vodovod_1. faza" sheetId="48" r:id="rId4"/>
    <sheet name="CR_1. faza" sheetId="50" r:id="rId5"/>
    <sheet name="NN vodi_1. faza" sheetId="52" r:id="rId6"/>
    <sheet name="TK_1.faza" sheetId="54" r:id="rId7"/>
    <sheet name="Pločnik_2. faza " sheetId="43" r:id="rId8"/>
    <sheet name="Odvodnjavanje_2.faza" sheetId="46" r:id="rId9"/>
    <sheet name="Vodovod_2. faza" sheetId="49" r:id="rId10"/>
    <sheet name="CR_2.faza" sheetId="51" r:id="rId11"/>
    <sheet name="NN vodi_2. faza" sheetId="53" r:id="rId12"/>
    <sheet name="TK_2. faza" sheetId="55" r:id="rId13"/>
  </sheets>
  <definedNames>
    <definedName name="__xlnm.Print_Area_1" localSheetId="2">#REF!</definedName>
    <definedName name="__xlnm.Print_Area_1" localSheetId="8">#REF!</definedName>
    <definedName name="__xlnm.Print_Area_1" localSheetId="7">#REF!</definedName>
    <definedName name="__xlnm.Print_Area_1">#REF!</definedName>
    <definedName name="__xlnm.Print_Area_2" localSheetId="7">'Pločnik_2. faza '!$A$1:$E$357</definedName>
    <definedName name="__xlnm.Print_Area_2">'Pločnik_1. faza'!$A$1:$E$385</definedName>
    <definedName name="__xlnm.Print_Area_3" localSheetId="2">#REF!</definedName>
    <definedName name="__xlnm.Print_Area_3" localSheetId="8">#REF!</definedName>
    <definedName name="__xlnm.Print_Area_3" localSheetId="7">#REF!</definedName>
    <definedName name="__xlnm.Print_Area_3">#REF!</definedName>
    <definedName name="__xlnm.Print_Titles_1" localSheetId="2">#REF!</definedName>
    <definedName name="__xlnm.Print_Titles_1" localSheetId="8">#REF!</definedName>
    <definedName name="__xlnm.Print_Titles_1" localSheetId="7">#REF!</definedName>
    <definedName name="__xlnm.Print_Titles_1">#REF!</definedName>
    <definedName name="__XLNM.PRINT_TITLES_2" localSheetId="2">#REF!</definedName>
    <definedName name="__XLNM.PRINT_TITLES_2" localSheetId="8">#REF!</definedName>
    <definedName name="__XLNM.PRINT_TITLES_2" localSheetId="7">#REF!</definedName>
    <definedName name="__XLNM.PRINT_TITLES_2">#REF!</definedName>
    <definedName name="_xlnm.Print_Area" localSheetId="1">'Pločnik_1. faza'!$A$1:$E$410</definedName>
    <definedName name="_xlnm.Print_Area" localSheetId="7">'Pločnik_2. faza '!$A$1:$E$382</definedName>
    <definedName name="_xlnm.Print_Area" localSheetId="0">'REK PROJ'!$A$1:$M$28</definedName>
    <definedName name="Rekapitulacija_CESTA_SKUPNO" localSheetId="2">#REF!</definedName>
    <definedName name="Rekapitulacija_CESTA_SKUPNO" localSheetId="8">#REF!</definedName>
    <definedName name="Rekapitulacija_CESTA_SKUPNO" localSheetId="7">#REF!</definedName>
    <definedName name="Rekapitulacija_CESTA_SKUPNO">#REF!</definedName>
    <definedName name="_xlnm.Print_Titles" localSheetId="2">Odvodnjavanje_1.faza!$25:$26</definedName>
    <definedName name="_xlnm.Print_Titles" localSheetId="8">Odvodnjavanje_2.faza!$26:$27</definedName>
    <definedName name="_xlnm.Print_Titles" localSheetId="1">'Pločnik_1. faza'!$26:$27</definedName>
    <definedName name="_xlnm.Print_Titles" localSheetId="7">'Pločnik_2. faza '!$26:$27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7" i="53" l="1"/>
  <c r="F242" i="51"/>
  <c r="H14" i="22"/>
  <c r="F11" i="49"/>
  <c r="C17" i="22" l="1"/>
  <c r="E380" i="43" l="1"/>
  <c r="E227" i="43" l="1"/>
  <c r="E213" i="43"/>
  <c r="G130" i="55" l="1"/>
  <c r="G126" i="55"/>
  <c r="G116" i="55"/>
  <c r="G113" i="55"/>
  <c r="G110" i="55"/>
  <c r="G106" i="55"/>
  <c r="G98" i="55"/>
  <c r="G95" i="55"/>
  <c r="G86" i="55"/>
  <c r="G82" i="55"/>
  <c r="G77" i="55"/>
  <c r="G73" i="55"/>
  <c r="G66" i="55"/>
  <c r="G62" i="55"/>
  <c r="G58" i="55"/>
  <c r="G51" i="55"/>
  <c r="G43" i="55"/>
  <c r="G34" i="55"/>
  <c r="G36" i="55" s="1"/>
  <c r="G6" i="55" s="1"/>
  <c r="G168" i="54"/>
  <c r="G164" i="54"/>
  <c r="G154" i="54"/>
  <c r="G151" i="54"/>
  <c r="G148" i="54"/>
  <c r="G144" i="54"/>
  <c r="G136" i="54"/>
  <c r="G133" i="54"/>
  <c r="G125" i="54"/>
  <c r="G121" i="54"/>
  <c r="G116" i="54"/>
  <c r="G112" i="54"/>
  <c r="G105" i="54"/>
  <c r="G98" i="54"/>
  <c r="G94" i="54"/>
  <c r="G90" i="54"/>
  <c r="G82" i="54"/>
  <c r="G74" i="54"/>
  <c r="G65" i="54"/>
  <c r="G56" i="54"/>
  <c r="G58" i="54" s="1"/>
  <c r="G6" i="54" s="1"/>
  <c r="F27" i="53"/>
  <c r="F25" i="53"/>
  <c r="F23" i="53"/>
  <c r="F18" i="53"/>
  <c r="F85" i="53"/>
  <c r="F82" i="53"/>
  <c r="F79" i="53"/>
  <c r="F76" i="53"/>
  <c r="F72" i="53"/>
  <c r="F69" i="53"/>
  <c r="F66" i="53"/>
  <c r="F55" i="53"/>
  <c r="F46" i="53"/>
  <c r="F39" i="53"/>
  <c r="F37" i="53"/>
  <c r="F35" i="53"/>
  <c r="F16" i="53"/>
  <c r="F14" i="53"/>
  <c r="F90" i="52"/>
  <c r="F88" i="52"/>
  <c r="F85" i="52"/>
  <c r="F82" i="52"/>
  <c r="F79" i="52"/>
  <c r="F75" i="52"/>
  <c r="F72" i="52"/>
  <c r="F69" i="52"/>
  <c r="F58" i="52"/>
  <c r="F47" i="52"/>
  <c r="F38" i="52"/>
  <c r="F29" i="52"/>
  <c r="G100" i="55" l="1"/>
  <c r="G10" i="55" s="1"/>
  <c r="F7" i="53"/>
  <c r="G132" i="55"/>
  <c r="G14" i="55" s="1"/>
  <c r="G119" i="55"/>
  <c r="G12" i="55" s="1"/>
  <c r="G88" i="55"/>
  <c r="G8" i="55" s="1"/>
  <c r="G127" i="54"/>
  <c r="G8" i="54" s="1"/>
  <c r="G157" i="54"/>
  <c r="G12" i="54" s="1"/>
  <c r="G170" i="54"/>
  <c r="G14" i="54" s="1"/>
  <c r="G138" i="54"/>
  <c r="G10" i="54" s="1"/>
  <c r="F41" i="53"/>
  <c r="F5" i="53" s="1"/>
  <c r="F92" i="52"/>
  <c r="F7" i="52" s="1"/>
  <c r="F16" i="52"/>
  <c r="F18" i="52"/>
  <c r="F20" i="52"/>
  <c r="F22" i="52"/>
  <c r="F14" i="52"/>
  <c r="F263" i="51"/>
  <c r="F261" i="51"/>
  <c r="F259" i="51"/>
  <c r="F257" i="51"/>
  <c r="F255" i="51"/>
  <c r="F253" i="51"/>
  <c r="F251" i="51"/>
  <c r="F249" i="51"/>
  <c r="F247" i="51"/>
  <c r="F240" i="51"/>
  <c r="F238" i="51"/>
  <c r="F236" i="51"/>
  <c r="F234" i="51"/>
  <c r="F232" i="51"/>
  <c r="F230" i="51"/>
  <c r="F221" i="51"/>
  <c r="F219" i="51"/>
  <c r="F217" i="51"/>
  <c r="F203" i="51"/>
  <c r="F201" i="51"/>
  <c r="F195" i="51"/>
  <c r="F193" i="51"/>
  <c r="F191" i="51"/>
  <c r="F189" i="51"/>
  <c r="F183" i="51"/>
  <c r="F181" i="51"/>
  <c r="F179" i="51"/>
  <c r="F177" i="51"/>
  <c r="F153" i="51"/>
  <c r="F151" i="51"/>
  <c r="F149" i="51"/>
  <c r="F147" i="51"/>
  <c r="F145" i="51"/>
  <c r="F143" i="51"/>
  <c r="F141" i="51"/>
  <c r="F139" i="51"/>
  <c r="F137" i="51"/>
  <c r="F135" i="51"/>
  <c r="F123" i="51"/>
  <c r="F121" i="51"/>
  <c r="F119" i="51"/>
  <c r="F109" i="51"/>
  <c r="F107" i="51"/>
  <c r="F101" i="51"/>
  <c r="F99" i="51"/>
  <c r="F97" i="51"/>
  <c r="F85" i="51"/>
  <c r="F87" i="51" s="1"/>
  <c r="F78" i="51"/>
  <c r="F76" i="51"/>
  <c r="F69" i="51"/>
  <c r="F67" i="51"/>
  <c r="F65" i="51"/>
  <c r="F53" i="51"/>
  <c r="F51" i="51"/>
  <c r="F45" i="51"/>
  <c r="F43" i="51"/>
  <c r="F41" i="51"/>
  <c r="F173" i="50"/>
  <c r="F171" i="50"/>
  <c r="F165" i="50"/>
  <c r="F163" i="50"/>
  <c r="F161" i="50"/>
  <c r="F159" i="50"/>
  <c r="F157" i="50"/>
  <c r="F151" i="50"/>
  <c r="F149" i="50"/>
  <c r="F147" i="50"/>
  <c r="F145" i="50"/>
  <c r="F143" i="50"/>
  <c r="F141" i="50"/>
  <c r="F139" i="50"/>
  <c r="F137" i="50"/>
  <c r="F135" i="50"/>
  <c r="F133" i="50"/>
  <c r="F131" i="50"/>
  <c r="F129" i="50"/>
  <c r="F127" i="50"/>
  <c r="F125" i="50"/>
  <c r="F123" i="50"/>
  <c r="F121" i="50"/>
  <c r="F119" i="50"/>
  <c r="F109" i="50"/>
  <c r="F107" i="50"/>
  <c r="F105" i="50"/>
  <c r="F103" i="50"/>
  <c r="F93" i="50"/>
  <c r="F91" i="50"/>
  <c r="F85" i="50"/>
  <c r="F83" i="50"/>
  <c r="F71" i="50"/>
  <c r="F73" i="50" s="1"/>
  <c r="F64" i="50"/>
  <c r="F62" i="50"/>
  <c r="F55" i="50"/>
  <c r="F53" i="50"/>
  <c r="F51" i="50"/>
  <c r="F39" i="50"/>
  <c r="F42" i="50" s="1"/>
  <c r="F33" i="50"/>
  <c r="F31" i="50"/>
  <c r="F29" i="50"/>
  <c r="G18" i="55" l="1"/>
  <c r="H17" i="22" s="1"/>
  <c r="F205" i="51"/>
  <c r="F18" i="51" s="1"/>
  <c r="G18" i="54"/>
  <c r="F11" i="53"/>
  <c r="H16" i="22" s="1"/>
  <c r="F24" i="52"/>
  <c r="F5" i="52" s="1"/>
  <c r="F11" i="52" s="1"/>
  <c r="C16" i="22" s="1"/>
  <c r="F197" i="51"/>
  <c r="F17" i="51" s="1"/>
  <c r="F80" i="51"/>
  <c r="F125" i="51"/>
  <c r="F127" i="51" s="1"/>
  <c r="F9" i="51" s="1"/>
  <c r="F26" i="51"/>
  <c r="F56" i="51"/>
  <c r="F47" i="51"/>
  <c r="F265" i="51"/>
  <c r="F27" i="51" s="1"/>
  <c r="F223" i="51"/>
  <c r="F225" i="51" s="1"/>
  <c r="F25" i="51" s="1"/>
  <c r="F111" i="51"/>
  <c r="F71" i="51"/>
  <c r="F103" i="51"/>
  <c r="F185" i="51"/>
  <c r="F16" i="51" s="1"/>
  <c r="F66" i="50"/>
  <c r="F167" i="50"/>
  <c r="F14" i="50" s="1"/>
  <c r="F175" i="50"/>
  <c r="F15" i="50" s="1"/>
  <c r="F57" i="50"/>
  <c r="F95" i="50"/>
  <c r="F87" i="50"/>
  <c r="F111" i="50"/>
  <c r="F113" i="50" s="1"/>
  <c r="F8" i="50" s="1"/>
  <c r="F153" i="50"/>
  <c r="F13" i="50" s="1"/>
  <c r="F35" i="50"/>
  <c r="F45" i="50" s="1"/>
  <c r="F5" i="50" s="1"/>
  <c r="F229" i="49"/>
  <c r="F225" i="49"/>
  <c r="F222" i="49"/>
  <c r="F218" i="49"/>
  <c r="F215" i="49"/>
  <c r="F212" i="49"/>
  <c r="F209" i="49"/>
  <c r="F206" i="49"/>
  <c r="F203" i="49"/>
  <c r="F200" i="49"/>
  <c r="F198" i="49"/>
  <c r="F196" i="49"/>
  <c r="F194" i="49"/>
  <c r="F192" i="49"/>
  <c r="F188" i="49"/>
  <c r="F186" i="49"/>
  <c r="F184" i="49"/>
  <c r="F182" i="49"/>
  <c r="F180" i="49"/>
  <c r="F176" i="49"/>
  <c r="F174" i="49"/>
  <c r="F172" i="49"/>
  <c r="F170" i="49"/>
  <c r="F168" i="49"/>
  <c r="F166" i="49"/>
  <c r="F164" i="49"/>
  <c r="F160" i="49"/>
  <c r="F158" i="49"/>
  <c r="F154" i="49"/>
  <c r="F152" i="49"/>
  <c r="F148" i="49"/>
  <c r="F146" i="49"/>
  <c r="F142" i="49"/>
  <c r="F140" i="49"/>
  <c r="F138" i="49"/>
  <c r="F136" i="49"/>
  <c r="F134" i="49"/>
  <c r="F132" i="49"/>
  <c r="F130" i="49"/>
  <c r="F128" i="49"/>
  <c r="F126" i="49"/>
  <c r="F122" i="49"/>
  <c r="F120" i="49"/>
  <c r="F118" i="49"/>
  <c r="F116" i="49"/>
  <c r="F112" i="49"/>
  <c r="F110" i="49"/>
  <c r="F108" i="49"/>
  <c r="F106" i="49"/>
  <c r="F104" i="49"/>
  <c r="F102" i="49"/>
  <c r="F100" i="49"/>
  <c r="F98" i="49"/>
  <c r="F90" i="49"/>
  <c r="F86" i="49"/>
  <c r="F75" i="49"/>
  <c r="F71" i="49"/>
  <c r="F68" i="49"/>
  <c r="F65" i="49"/>
  <c r="F59" i="49"/>
  <c r="F56" i="49"/>
  <c r="F55" i="49"/>
  <c r="F54" i="49"/>
  <c r="F50" i="49"/>
  <c r="F49" i="49"/>
  <c r="F48" i="49"/>
  <c r="F44" i="49"/>
  <c r="F33" i="49"/>
  <c r="F30" i="49"/>
  <c r="F27" i="49"/>
  <c r="F312" i="48"/>
  <c r="F308" i="48"/>
  <c r="F305" i="48"/>
  <c r="F301" i="48"/>
  <c r="F298" i="48"/>
  <c r="F295" i="48"/>
  <c r="F292" i="48"/>
  <c r="F289" i="48"/>
  <c r="F286" i="48"/>
  <c r="F283" i="48"/>
  <c r="F280" i="48"/>
  <c r="F278" i="48"/>
  <c r="F276" i="48"/>
  <c r="F274" i="48"/>
  <c r="F272" i="48"/>
  <c r="F268" i="48"/>
  <c r="F266" i="48"/>
  <c r="F264" i="48"/>
  <c r="F262" i="48"/>
  <c r="F260" i="48"/>
  <c r="F256" i="48"/>
  <c r="F254" i="48"/>
  <c r="F252" i="48"/>
  <c r="F250" i="48"/>
  <c r="F248" i="48"/>
  <c r="F246" i="48"/>
  <c r="F244" i="48"/>
  <c r="F242" i="48"/>
  <c r="F240" i="48"/>
  <c r="F238" i="48"/>
  <c r="F234" i="48"/>
  <c r="F232" i="48"/>
  <c r="F230" i="48"/>
  <c r="F225" i="48"/>
  <c r="F223" i="48"/>
  <c r="F219" i="48"/>
  <c r="F217" i="48"/>
  <c r="F213" i="48"/>
  <c r="F211" i="48"/>
  <c r="F207" i="48"/>
  <c r="F205" i="48"/>
  <c r="F203" i="48"/>
  <c r="F201" i="48"/>
  <c r="F197" i="48"/>
  <c r="F195" i="48"/>
  <c r="F193" i="48"/>
  <c r="F191" i="48"/>
  <c r="F189" i="48"/>
  <c r="F187" i="48"/>
  <c r="F185" i="48"/>
  <c r="F183" i="48"/>
  <c r="F181" i="48"/>
  <c r="F179" i="48"/>
  <c r="F177" i="48"/>
  <c r="F175" i="48"/>
  <c r="F171" i="48"/>
  <c r="F169" i="48"/>
  <c r="F165" i="48"/>
  <c r="F163" i="48"/>
  <c r="F159" i="48"/>
  <c r="F157" i="48"/>
  <c r="F155" i="48"/>
  <c r="F153" i="48"/>
  <c r="F151" i="48"/>
  <c r="F149" i="48"/>
  <c r="F147" i="48"/>
  <c r="F145" i="48"/>
  <c r="F143" i="48"/>
  <c r="F141" i="48"/>
  <c r="F137" i="48"/>
  <c r="F135" i="48"/>
  <c r="F133" i="48"/>
  <c r="F131" i="48"/>
  <c r="F129" i="48"/>
  <c r="F127" i="48"/>
  <c r="F125" i="48"/>
  <c r="F123" i="48"/>
  <c r="F115" i="48"/>
  <c r="F111" i="48"/>
  <c r="F107" i="48"/>
  <c r="F103" i="48"/>
  <c r="F92" i="48"/>
  <c r="F88" i="48"/>
  <c r="F85" i="48"/>
  <c r="F82" i="48"/>
  <c r="F79" i="48"/>
  <c r="F76" i="48"/>
  <c r="F70" i="48"/>
  <c r="F67" i="48"/>
  <c r="F66" i="48"/>
  <c r="F62" i="48"/>
  <c r="F61" i="48"/>
  <c r="F57" i="48"/>
  <c r="F46" i="48"/>
  <c r="F40" i="48"/>
  <c r="F37" i="48"/>
  <c r="F34" i="48"/>
  <c r="L16" i="22" l="1"/>
  <c r="J16" i="22"/>
  <c r="L17" i="22"/>
  <c r="J17" i="22"/>
  <c r="G16" i="22"/>
  <c r="E16" i="22"/>
  <c r="M16" i="22"/>
  <c r="F59" i="51"/>
  <c r="F6" i="51" s="1"/>
  <c r="F90" i="51"/>
  <c r="F7" i="51" s="1"/>
  <c r="F20" i="51"/>
  <c r="F113" i="51"/>
  <c r="F8" i="51" s="1"/>
  <c r="F29" i="51"/>
  <c r="F207" i="51"/>
  <c r="F177" i="50"/>
  <c r="F76" i="50"/>
  <c r="F6" i="50" s="1"/>
  <c r="F16" i="50"/>
  <c r="F97" i="50"/>
  <c r="F7" i="50" s="1"/>
  <c r="F35" i="49"/>
  <c r="F7" i="49" s="1"/>
  <c r="F231" i="49"/>
  <c r="F9" i="49" s="1"/>
  <c r="F77" i="49"/>
  <c r="F8" i="49" s="1"/>
  <c r="F48" i="48"/>
  <c r="F5" i="48" s="1"/>
  <c r="F314" i="48"/>
  <c r="F7" i="48" s="1"/>
  <c r="F94" i="48"/>
  <c r="F6" i="48" s="1"/>
  <c r="F9" i="50" l="1"/>
  <c r="F18" i="50" s="1"/>
  <c r="C15" i="22" s="1"/>
  <c r="F11" i="51"/>
  <c r="F31" i="51" s="1"/>
  <c r="H15" i="22" s="1"/>
  <c r="F8" i="48"/>
  <c r="L15" i="22" l="1"/>
  <c r="J15" i="22"/>
  <c r="L14" i="22"/>
  <c r="J14" i="22"/>
  <c r="G15" i="22"/>
  <c r="E15" i="22"/>
  <c r="M15" i="22"/>
  <c r="F10" i="48"/>
  <c r="F12" i="48" s="1"/>
  <c r="C14" i="22" s="1"/>
  <c r="G14" i="22" l="1"/>
  <c r="E14" i="22"/>
  <c r="M14" i="22"/>
  <c r="E286" i="1"/>
  <c r="G17" i="22" l="1"/>
  <c r="E17" i="22"/>
  <c r="M17" i="22"/>
  <c r="E157" i="46"/>
  <c r="A154" i="46"/>
  <c r="E206" i="1" l="1"/>
  <c r="E194" i="43"/>
  <c r="E135" i="45" l="1"/>
  <c r="E107" i="45"/>
  <c r="E115" i="45"/>
  <c r="E226" i="46" l="1"/>
  <c r="E221" i="46"/>
  <c r="E214" i="46"/>
  <c r="E210" i="46"/>
  <c r="E206" i="46"/>
  <c r="E201" i="46"/>
  <c r="E196" i="46"/>
  <c r="E191" i="46"/>
  <c r="E184" i="46"/>
  <c r="E180" i="46"/>
  <c r="E176" i="46"/>
  <c r="E172" i="46"/>
  <c r="E167" i="46"/>
  <c r="E162" i="46"/>
  <c r="A159" i="46"/>
  <c r="A164" i="46" s="1"/>
  <c r="A169" i="46" s="1"/>
  <c r="A174" i="46" s="1"/>
  <c r="A178" i="46" s="1"/>
  <c r="A182" i="46" s="1"/>
  <c r="A188" i="46" s="1"/>
  <c r="A193" i="46" s="1"/>
  <c r="A198" i="46" s="1"/>
  <c r="A203" i="46" s="1"/>
  <c r="E145" i="46"/>
  <c r="E141" i="46"/>
  <c r="E134" i="46"/>
  <c r="E129" i="46"/>
  <c r="E124" i="46"/>
  <c r="E119" i="46"/>
  <c r="E114" i="46"/>
  <c r="E110" i="46"/>
  <c r="E104" i="46"/>
  <c r="E100" i="46"/>
  <c r="E96" i="46"/>
  <c r="E90" i="46"/>
  <c r="E84" i="46"/>
  <c r="E78" i="46"/>
  <c r="E72" i="46"/>
  <c r="E67" i="46"/>
  <c r="E62" i="46"/>
  <c r="E57" i="46"/>
  <c r="E52" i="46"/>
  <c r="A49" i="46"/>
  <c r="A54" i="46" s="1"/>
  <c r="A59" i="46" s="1"/>
  <c r="A64" i="46" s="1"/>
  <c r="A69" i="46" s="1"/>
  <c r="A74" i="46" s="1"/>
  <c r="A80" i="46" s="1"/>
  <c r="A86" i="46" s="1"/>
  <c r="A92" i="46" s="1"/>
  <c r="A98" i="46" s="1"/>
  <c r="A102" i="46" s="1"/>
  <c r="A108" i="46" s="1"/>
  <c r="E39" i="46"/>
  <c r="E35" i="46"/>
  <c r="A33" i="46"/>
  <c r="A37" i="46" s="1"/>
  <c r="E174" i="45"/>
  <c r="E170" i="45"/>
  <c r="E165" i="45"/>
  <c r="E160" i="45"/>
  <c r="E155" i="45"/>
  <c r="E150" i="45"/>
  <c r="E143" i="45"/>
  <c r="E139" i="45"/>
  <c r="E131" i="45"/>
  <c r="E126" i="45"/>
  <c r="E119" i="45"/>
  <c r="E111" i="45"/>
  <c r="E103" i="45"/>
  <c r="E98" i="45"/>
  <c r="A95" i="45"/>
  <c r="A100" i="45" s="1"/>
  <c r="E85" i="45"/>
  <c r="E80" i="45"/>
  <c r="E76" i="45"/>
  <c r="E70" i="45"/>
  <c r="E66" i="45"/>
  <c r="E61" i="45"/>
  <c r="E56" i="45"/>
  <c r="E51" i="45"/>
  <c r="A48" i="45"/>
  <c r="A53" i="45" s="1"/>
  <c r="A58" i="45" s="1"/>
  <c r="A63" i="45" s="1"/>
  <c r="A68" i="45" s="1"/>
  <c r="A74" i="45" s="1"/>
  <c r="A78" i="45" s="1"/>
  <c r="A82" i="45" s="1"/>
  <c r="E38" i="45"/>
  <c r="E34" i="45"/>
  <c r="A32" i="45"/>
  <c r="A36" i="45" s="1"/>
  <c r="E41" i="45" l="1"/>
  <c r="E7" i="45" s="1"/>
  <c r="E88" i="45"/>
  <c r="E8" i="45" s="1"/>
  <c r="E148" i="46"/>
  <c r="E8" i="46" s="1"/>
  <c r="A105" i="45"/>
  <c r="A109" i="45" s="1"/>
  <c r="E42" i="46"/>
  <c r="E7" i="46" s="1"/>
  <c r="E229" i="46"/>
  <c r="E9" i="46" s="1"/>
  <c r="E178" i="45"/>
  <c r="E9" i="45" s="1"/>
  <c r="A208" i="46"/>
  <c r="A212" i="46" s="1"/>
  <c r="A218" i="46" s="1"/>
  <c r="A223" i="46" s="1"/>
  <c r="A112" i="46"/>
  <c r="A113" i="45" l="1"/>
  <c r="A117" i="45" s="1"/>
  <c r="A123" i="45" s="1"/>
  <c r="A128" i="45" s="1"/>
  <c r="E10" i="46"/>
  <c r="H8" i="22" s="1"/>
  <c r="E10" i="45"/>
  <c r="C8" i="22" s="1"/>
  <c r="A116" i="46"/>
  <c r="A121" i="46" s="1"/>
  <c r="A126" i="46" s="1"/>
  <c r="A131" i="46" s="1"/>
  <c r="A138" i="46" s="1"/>
  <c r="A143" i="46" s="1"/>
  <c r="L8" i="22" l="1"/>
  <c r="J8" i="22"/>
  <c r="M8" i="22"/>
  <c r="G8" i="22"/>
  <c r="E8" i="22"/>
  <c r="A133" i="45"/>
  <c r="A137" i="45" s="1"/>
  <c r="A141" i="45" s="1"/>
  <c r="A147" i="45" s="1"/>
  <c r="A152" i="45" s="1"/>
  <c r="A157" i="45" s="1"/>
  <c r="A162" i="45" s="1"/>
  <c r="A167" i="45" s="1"/>
  <c r="A172" i="45" s="1"/>
  <c r="E338" i="43" l="1"/>
  <c r="E65" i="43" l="1"/>
  <c r="E293" i="43"/>
  <c r="E300" i="43"/>
  <c r="E284" i="43"/>
  <c r="E345" i="43"/>
  <c r="E333" i="43"/>
  <c r="E328" i="43"/>
  <c r="E324" i="43"/>
  <c r="E320" i="43"/>
  <c r="E316" i="43"/>
  <c r="A314" i="43"/>
  <c r="A318" i="43" s="1"/>
  <c r="E347" i="43" l="1"/>
  <c r="E12" i="43" s="1"/>
  <c r="H10" i="22" s="1"/>
  <c r="A322" i="43"/>
  <c r="L10" i="22" l="1"/>
  <c r="J10" i="22"/>
  <c r="A326" i="43"/>
  <c r="A330" i="43" l="1"/>
  <c r="A335" i="43" s="1"/>
  <c r="A342" i="43" s="1"/>
  <c r="E247" i="43" l="1"/>
  <c r="E148" i="43"/>
  <c r="E105" i="43"/>
  <c r="E109" i="43"/>
  <c r="E70" i="43"/>
  <c r="E55" i="43"/>
  <c r="E160" i="43"/>
  <c r="E172" i="1"/>
  <c r="E375" i="43" l="1"/>
  <c r="E371" i="43"/>
  <c r="E369" i="43"/>
  <c r="E367" i="43"/>
  <c r="E365" i="43"/>
  <c r="E360" i="43"/>
  <c r="E356" i="43"/>
  <c r="A354" i="43"/>
  <c r="E305" i="43"/>
  <c r="E273" i="43"/>
  <c r="E257" i="43"/>
  <c r="E251" i="43"/>
  <c r="E242" i="43"/>
  <c r="E237" i="43"/>
  <c r="E232" i="43"/>
  <c r="E218" i="43"/>
  <c r="E208" i="43"/>
  <c r="E203" i="43"/>
  <c r="E189" i="43"/>
  <c r="E182" i="43"/>
  <c r="E169" i="43"/>
  <c r="E165" i="43"/>
  <c r="E153" i="43"/>
  <c r="E141" i="43"/>
  <c r="E135" i="43"/>
  <c r="E130" i="43"/>
  <c r="E125" i="43"/>
  <c r="E120" i="43"/>
  <c r="A117" i="43"/>
  <c r="E100" i="43"/>
  <c r="E95" i="43"/>
  <c r="E90" i="43"/>
  <c r="E84" i="43"/>
  <c r="E80" i="43"/>
  <c r="E75" i="43"/>
  <c r="E60" i="43"/>
  <c r="E50" i="43"/>
  <c r="E46" i="43"/>
  <c r="E38" i="43"/>
  <c r="A36" i="43"/>
  <c r="E34" i="43"/>
  <c r="E399" i="1"/>
  <c r="E373" i="1"/>
  <c r="E368" i="1"/>
  <c r="E366" i="1"/>
  <c r="E361" i="1"/>
  <c r="E356" i="1"/>
  <c r="E354" i="1"/>
  <c r="E347" i="1"/>
  <c r="E342" i="1"/>
  <c r="E337" i="1"/>
  <c r="E332" i="1"/>
  <c r="E327" i="1"/>
  <c r="E323" i="1"/>
  <c r="E319" i="1"/>
  <c r="E315" i="1"/>
  <c r="E311" i="1"/>
  <c r="E307" i="1"/>
  <c r="E303" i="1"/>
  <c r="A301" i="1"/>
  <c r="E307" i="43" l="1"/>
  <c r="E11" i="43" s="1"/>
  <c r="H9" i="22" s="1"/>
  <c r="E376" i="1"/>
  <c r="A44" i="43"/>
  <c r="E111" i="43"/>
  <c r="E8" i="43" s="1"/>
  <c r="H5" i="22" s="1"/>
  <c r="E382" i="43"/>
  <c r="E13" i="43" s="1"/>
  <c r="H12" i="22" s="1"/>
  <c r="E171" i="43"/>
  <c r="E9" i="43" s="1"/>
  <c r="H6" i="22" s="1"/>
  <c r="E259" i="43"/>
  <c r="E10" i="43" s="1"/>
  <c r="H7" i="22" s="1"/>
  <c r="A305" i="1"/>
  <c r="L6" i="22" l="1"/>
  <c r="J6" i="22"/>
  <c r="J5" i="22"/>
  <c r="L5" i="22"/>
  <c r="L12" i="22"/>
  <c r="J12" i="22"/>
  <c r="L9" i="22"/>
  <c r="J9" i="22"/>
  <c r="J7" i="22"/>
  <c r="L7" i="22"/>
  <c r="H11" i="22"/>
  <c r="H20" i="22" s="1"/>
  <c r="H22" i="22" s="1"/>
  <c r="H24" i="22" s="1"/>
  <c r="E16" i="43"/>
  <c r="A48" i="43"/>
  <c r="A309" i="1"/>
  <c r="J11" i="22" l="1"/>
  <c r="J20" i="22" s="1"/>
  <c r="L11" i="22"/>
  <c r="L20" i="22" s="1"/>
  <c r="A52" i="43"/>
  <c r="A358" i="43"/>
  <c r="A313" i="1"/>
  <c r="A362" i="43" l="1"/>
  <c r="L22" i="22"/>
  <c r="L24" i="22" s="1"/>
  <c r="D28" i="22" s="1"/>
  <c r="J22" i="22"/>
  <c r="J24" i="22" s="1"/>
  <c r="D27" i="22" s="1"/>
  <c r="A57" i="43"/>
  <c r="A62" i="43" s="1"/>
  <c r="A67" i="43" s="1"/>
  <c r="A72" i="43" s="1"/>
  <c r="A77" i="43" s="1"/>
  <c r="A317" i="1"/>
  <c r="A377" i="43" l="1"/>
  <c r="A373" i="43"/>
  <c r="A82" i="43"/>
  <c r="A321" i="1"/>
  <c r="A88" i="43" l="1"/>
  <c r="A92" i="43" s="1"/>
  <c r="A325" i="1"/>
  <c r="A97" i="43" l="1"/>
  <c r="A102" i="43" s="1"/>
  <c r="A107" i="43" s="1"/>
  <c r="A122" i="43" s="1"/>
  <c r="A127" i="43" s="1"/>
  <c r="A132" i="43" s="1"/>
  <c r="A139" i="43" s="1"/>
  <c r="A329" i="1"/>
  <c r="A334" i="1" s="1"/>
  <c r="A145" i="43" l="1"/>
  <c r="A150" i="43" s="1"/>
  <c r="A339" i="1"/>
  <c r="A157" i="43" l="1"/>
  <c r="A162" i="43" s="1"/>
  <c r="A167" i="43" s="1"/>
  <c r="A344" i="1"/>
  <c r="A351" i="1" s="1"/>
  <c r="A179" i="43" l="1"/>
  <c r="A358" i="1"/>
  <c r="A186" i="43" l="1"/>
  <c r="A363" i="1"/>
  <c r="A370" i="1" s="1"/>
  <c r="A191" i="43" l="1"/>
  <c r="A200" i="43" s="1"/>
  <c r="A205" i="43" s="1"/>
  <c r="E113" i="1"/>
  <c r="A210" i="43" l="1"/>
  <c r="A215" i="43" s="1"/>
  <c r="E285" i="1"/>
  <c r="A224" i="43" l="1"/>
  <c r="E263" i="1"/>
  <c r="E235" i="1"/>
  <c r="E259" i="1"/>
  <c r="E230" i="1"/>
  <c r="E160" i="1"/>
  <c r="E74" i="1"/>
  <c r="E79" i="1"/>
  <c r="E64" i="1"/>
  <c r="E60" i="1"/>
  <c r="A229" i="43" l="1"/>
  <c r="A234" i="43" s="1"/>
  <c r="A239" i="43" s="1"/>
  <c r="E56" i="1"/>
  <c r="E292" i="1"/>
  <c r="E294" i="1" s="1"/>
  <c r="E11" i="1" s="1"/>
  <c r="C9" i="22" s="1"/>
  <c r="G9" i="22" l="1"/>
  <c r="E9" i="22"/>
  <c r="M9" i="22"/>
  <c r="A244" i="43"/>
  <c r="A249" i="43"/>
  <c r="A255" i="43" l="1"/>
  <c r="A265" i="43" s="1"/>
  <c r="A275" i="43" s="1"/>
  <c r="A286" i="43" s="1"/>
  <c r="A297" i="43" l="1"/>
  <c r="A302" i="43" s="1"/>
  <c r="E103" i="1" l="1"/>
  <c r="E397" i="1" l="1"/>
  <c r="E395" i="1"/>
  <c r="E393" i="1"/>
  <c r="E254" i="1" l="1"/>
  <c r="E156" i="1"/>
  <c r="E138" i="1"/>
  <c r="E143" i="1"/>
  <c r="E108" i="1" l="1"/>
  <c r="E84" i="1" l="1"/>
  <c r="E249" i="1" l="1"/>
  <c r="E194" i="1"/>
  <c r="E93" i="1" l="1"/>
  <c r="E269" i="1" l="1"/>
  <c r="E46" i="1" l="1"/>
  <c r="E69" i="1" l="1"/>
  <c r="E408" i="1" l="1"/>
  <c r="E403" i="1"/>
  <c r="E388" i="1"/>
  <c r="E384" i="1"/>
  <c r="E410" i="1" l="1"/>
  <c r="E13" i="1" s="1"/>
  <c r="C12" i="22" s="1"/>
  <c r="G12" i="22" l="1"/>
  <c r="E12" i="22"/>
  <c r="M12" i="22"/>
  <c r="E165" i="1"/>
  <c r="E244" i="1" l="1"/>
  <c r="E225" i="1"/>
  <c r="E220" i="1"/>
  <c r="E215" i="1"/>
  <c r="E201" i="1"/>
  <c r="E181" i="1"/>
  <c r="E177" i="1"/>
  <c r="E149" i="1"/>
  <c r="E133" i="1"/>
  <c r="E128" i="1"/>
  <c r="A125" i="1"/>
  <c r="E117" i="1"/>
  <c r="E97" i="1"/>
  <c r="E88" i="1"/>
  <c r="E51" i="1"/>
  <c r="E38" i="1"/>
  <c r="A36" i="1"/>
  <c r="E34" i="1"/>
  <c r="E119" i="1" l="1"/>
  <c r="E8" i="1" s="1"/>
  <c r="C5" i="22" s="1"/>
  <c r="E183" i="1"/>
  <c r="E9" i="1" s="1"/>
  <c r="C6" i="22" s="1"/>
  <c r="E271" i="1"/>
  <c r="E10" i="1" s="1"/>
  <c r="C7" i="22" s="1"/>
  <c r="E12" i="1"/>
  <c r="C10" i="22" s="1"/>
  <c r="G5" i="22" l="1"/>
  <c r="E5" i="22"/>
  <c r="M5" i="22"/>
  <c r="G10" i="22"/>
  <c r="E10" i="22"/>
  <c r="M10" i="22"/>
  <c r="G7" i="22"/>
  <c r="E7" i="22"/>
  <c r="M7" i="22"/>
  <c r="G6" i="22"/>
  <c r="E6" i="22"/>
  <c r="M6" i="22"/>
  <c r="C11" i="22"/>
  <c r="C20" i="22" s="1"/>
  <c r="E16" i="1"/>
  <c r="A44" i="1"/>
  <c r="G11" i="22" l="1"/>
  <c r="G20" i="22" s="1"/>
  <c r="E11" i="22"/>
  <c r="E20" i="22" s="1"/>
  <c r="M11" i="22"/>
  <c r="M20" i="22" s="1"/>
  <c r="A48" i="1"/>
  <c r="A53" i="1" s="1"/>
  <c r="M22" i="22" l="1"/>
  <c r="M24" i="22" s="1"/>
  <c r="E22" i="22"/>
  <c r="E24" i="22" s="1"/>
  <c r="C27" i="22" s="1"/>
  <c r="E27" i="22" s="1"/>
  <c r="G22" i="22"/>
  <c r="G24" i="22" s="1"/>
  <c r="C28" i="22" s="1"/>
  <c r="E28" i="22" s="1"/>
  <c r="C22" i="22"/>
  <c r="C24" i="22" s="1"/>
  <c r="A58" i="1"/>
  <c r="A62" i="1" l="1"/>
  <c r="A66" i="1" s="1"/>
  <c r="A71" i="1" l="1"/>
  <c r="A76" i="1" s="1"/>
  <c r="A81" i="1" l="1"/>
  <c r="A86" i="1" s="1"/>
  <c r="A90" i="1" s="1"/>
  <c r="A95" i="1" s="1"/>
  <c r="A101" i="1" l="1"/>
  <c r="A105" i="1" l="1"/>
  <c r="A110" i="1" s="1"/>
  <c r="A115" i="1" l="1"/>
  <c r="A130" i="1" s="1"/>
  <c r="A135" i="1" s="1"/>
  <c r="A140" i="1" s="1"/>
  <c r="A147" i="1" s="1"/>
  <c r="A153" i="1" s="1"/>
  <c r="A158" i="1" l="1"/>
  <c r="A174" i="1" s="1"/>
  <c r="A169" i="1"/>
  <c r="A162" i="1"/>
  <c r="A179" i="1" l="1"/>
  <c r="A191" i="1" s="1"/>
  <c r="A198" i="1" l="1"/>
  <c r="A203" i="1" l="1"/>
  <c r="A212" i="1" s="1"/>
  <c r="A217" i="1" s="1"/>
  <c r="A222" i="1" s="1"/>
  <c r="A227" i="1" l="1"/>
  <c r="A232" i="1" s="1"/>
  <c r="A241" i="1" s="1"/>
  <c r="A246" i="1" l="1"/>
  <c r="A251" i="1" l="1"/>
  <c r="A256" i="1" s="1"/>
  <c r="A261" i="1" s="1"/>
  <c r="A267" i="1" l="1"/>
  <c r="A277" i="1" l="1"/>
  <c r="A289" i="1" s="1"/>
  <c r="A382" i="1" l="1"/>
  <c r="A386" i="1" l="1"/>
  <c r="A390" i="1" s="1"/>
  <c r="A401" i="1" s="1"/>
  <c r="A405" i="1" s="1"/>
</calcChain>
</file>

<file path=xl/sharedStrings.xml><?xml version="1.0" encoding="utf-8"?>
<sst xmlns="http://schemas.openxmlformats.org/spreadsheetml/2006/main" count="2585" uniqueCount="838">
  <si>
    <t>kom</t>
  </si>
  <si>
    <t>OPREMA CEST SKUPAJ:</t>
  </si>
  <si>
    <t>šifra: 00.000</t>
  </si>
  <si>
    <t>m1</t>
  </si>
  <si>
    <t>kos</t>
  </si>
  <si>
    <t>*</t>
  </si>
  <si>
    <t>m2</t>
  </si>
  <si>
    <t xml:space="preserve">m1 </t>
  </si>
  <si>
    <t xml:space="preserve">kos </t>
  </si>
  <si>
    <t xml:space="preserve">kos  </t>
  </si>
  <si>
    <t>Izdelava temelja iz cementnega betona C 12/15, globine 80 cm, premera 40 cm</t>
  </si>
  <si>
    <t>šifra: 61.123</t>
  </si>
  <si>
    <t>OPREMA CEST</t>
  </si>
  <si>
    <t>m3</t>
  </si>
  <si>
    <t xml:space="preserve">m2  </t>
  </si>
  <si>
    <t>VOZIŠČNE KONSTRUKCIJE SKUPAJ:</t>
  </si>
  <si>
    <t>3.2   OBRABNE PLASTI</t>
  </si>
  <si>
    <t>3.1.2   VEZANE SPODNJE NOSILNE PLASTI</t>
  </si>
  <si>
    <t xml:space="preserve">m3 </t>
  </si>
  <si>
    <t>3.1.1   NEVEZANE NOSILNE PLASTI</t>
  </si>
  <si>
    <t>3.1   NOSILNE PLASTI</t>
  </si>
  <si>
    <t>VOZIŠČNE KONSTRUKCIJE</t>
  </si>
  <si>
    <t>ZEMELJSKA DELA IN TEMELJENJE SKUPAJ:</t>
  </si>
  <si>
    <t>Doplačilo za zatravitev s semenom</t>
  </si>
  <si>
    <t>šifra: 25.151</t>
  </si>
  <si>
    <t>Humuziranje zelenice brez valjanja v debelini do 15 cm - strojno</t>
  </si>
  <si>
    <t>šifra: 25.132</t>
  </si>
  <si>
    <t>s plodno zemljino iz izkopa</t>
  </si>
  <si>
    <t>2.2   PLANUM TEMELJNIH TAL</t>
  </si>
  <si>
    <t xml:space="preserve">m3  </t>
  </si>
  <si>
    <t>Široki izkop vezljive zemljine – 3. kategorije - strojno z nakladanjem</t>
  </si>
  <si>
    <t>šifra: 21.224</t>
  </si>
  <si>
    <t>Površinski izkop plodne zemljine – 1. kategorije – strojno z odrivom do 50 m</t>
  </si>
  <si>
    <t>šifra: 21.112</t>
  </si>
  <si>
    <t>2.1   IZKOPI</t>
  </si>
  <si>
    <t>ZEMELJSKA DELA IN TEMELJENJE</t>
  </si>
  <si>
    <t>PREDDELA SKUPAJ:</t>
  </si>
  <si>
    <t>Rezanje asfaltne plasti s talno diamantno žago, debele 6 do 10 cm</t>
  </si>
  <si>
    <t>šifra: 12.391</t>
  </si>
  <si>
    <t xml:space="preserve">Porušitev in odstranitev asfaltne plasti v debelini 6 do 10 cm </t>
  </si>
  <si>
    <t>šifra: 12.322</t>
  </si>
  <si>
    <t>Posek in odstranitev dreves z deblom premera 11 do 30 cm ter odstranitev vej</t>
  </si>
  <si>
    <t>šifra: 12.151</t>
  </si>
  <si>
    <t>OPOMBA:</t>
  </si>
  <si>
    <t>1.2   ČIŠČENJE TERENA</t>
  </si>
  <si>
    <t>Postavitev in zavarovanje prečnega profila ostale javne ceste v ravninskem terenu</t>
  </si>
  <si>
    <t>šifra: 11.221</t>
  </si>
  <si>
    <t xml:space="preserve">km  </t>
  </si>
  <si>
    <t>1.1  GEODETSKA DELA</t>
  </si>
  <si>
    <t>PREDDELA</t>
  </si>
  <si>
    <t>enota</t>
  </si>
  <si>
    <t>skupaj</t>
  </si>
  <si>
    <t>cena za enoto</t>
  </si>
  <si>
    <t>količina</t>
  </si>
  <si>
    <t>opis/</t>
  </si>
  <si>
    <t>zap.št</t>
  </si>
  <si>
    <t>SPLOŠNO:</t>
  </si>
  <si>
    <t>Porušitev in odstranitev robnika iz cementnega betona</t>
  </si>
  <si>
    <t>Šifra</t>
  </si>
  <si>
    <t>Opis dela</t>
  </si>
  <si>
    <t>Znesek</t>
  </si>
  <si>
    <t>OPREMA CESTE</t>
  </si>
  <si>
    <t>DDV</t>
  </si>
  <si>
    <t>TUJE STORITVE</t>
  </si>
  <si>
    <t>šifra: 79.311</t>
  </si>
  <si>
    <t>Projektantski nadzor</t>
  </si>
  <si>
    <t>ur</t>
  </si>
  <si>
    <t>šifra: 79.351</t>
  </si>
  <si>
    <t xml:space="preserve">Geotehnični nadzor </t>
  </si>
  <si>
    <t>Geodetski posnetek izvedenega stanja</t>
  </si>
  <si>
    <t>šifra: 79.514</t>
  </si>
  <si>
    <t>Izdelava projektne dokumentacije za projekt izvedenih del</t>
  </si>
  <si>
    <t>TUJE STORITVE SKUPAJ:</t>
  </si>
  <si>
    <t xml:space="preserve">Vse gradbene odpadke, nastale med preddeli, se odda zbiralcu ali izvajalcu obdelave gradbenih odpadkov. V ceni posameznega materiala je vključena cena rušitve, ločenega zbiranja, nakladanja, odvoza in oddaje gradbenih odpadkov, skupaj z vsemi taksami in stroški deponiranja. </t>
  </si>
  <si>
    <t>vključno z mletjem panjev</t>
  </si>
  <si>
    <t>Šifra: 32.591</t>
  </si>
  <si>
    <t>Čiščenje utrjene/ rezkane površine podlage pred pobrizgom z bitumenskim vezivom</t>
  </si>
  <si>
    <t>območja navezav asfaltnih površin</t>
  </si>
  <si>
    <t>Šifra: 32.563</t>
  </si>
  <si>
    <t>Pobrizg podlage z bitumensko emulzijo 0,6 kg/m2</t>
  </si>
  <si>
    <t>šifra: 61.218</t>
  </si>
  <si>
    <t>Dobava in vgraditev stebrička za prometni znak iz vroče cinkane jeklene cevi s premerom 64 mm, dolge 4000 mm</t>
  </si>
  <si>
    <t>šifra: 12.142</t>
  </si>
  <si>
    <t>šifra: 21.114</t>
  </si>
  <si>
    <t xml:space="preserve">Površinski izkop plodne zemljine – 1. kategorije – strojno z nakladanjem </t>
  </si>
  <si>
    <t>2.4   NASIPI, ZASIPI, KLINI, POSTELJICA IN GLINASTI NABOJ</t>
  </si>
  <si>
    <t>šifra: 35.214</t>
  </si>
  <si>
    <t>Dobava in vgraditev predfabriciranega dvignjenega robnika iz cementnega betona s prerezom 15/25 cm</t>
  </si>
  <si>
    <t>šifra: 35.235</t>
  </si>
  <si>
    <t>Dobava in vgraditev predfabriciranega pogreznjenega robnika iz cementnega betona s prerezom 15/25 cm</t>
  </si>
  <si>
    <t xml:space="preserve">2.5   BREŽINE IN ZELENICE   </t>
  </si>
  <si>
    <t>3.5   ROBNI ELEMENTI VOZIŠČ</t>
  </si>
  <si>
    <t>3.5.2   ROBNIKI</t>
  </si>
  <si>
    <t>3.6   BANKINE</t>
  </si>
  <si>
    <t>7.1   NADZOR IN TEHNIČNA DOKUMENTACIJA</t>
  </si>
  <si>
    <t xml:space="preserve">3.2.2   VEZANE ASFALTNE OBRABNE IN ZAPORNE PLASTI - BITUMENSKI BETONI  </t>
  </si>
  <si>
    <t>Sestavni del projektanskega popisa del je tudi tehnično poročilo in vse grafične priloge projekta, v katerem so posamezne postavke in dela podrobneje opisana.</t>
  </si>
  <si>
    <t>Kategorizacija zemljin in kamnin je povzeta po tabeli 2.1, dopolnil splošnih in tehničnih pogojev za zemeljska dela in temeljenje (DDC 2001, IV. Knjiga), zemljine in kamnine so razvrščene v kategoriji od I. do V.</t>
  </si>
  <si>
    <t>V enotni ceni zajeti ves potrebni material in dela povezana z označitvijo in organizacijo ureditve gradbišča, kot to določa Pravilnik o gradbiščih (Ur. list RS, št. 55/2008 in 54/2009).</t>
  </si>
  <si>
    <t>Odstranitev grmovja in dreves z debli premera do 10 cm ter vej na gosto porasli površini - strojno</t>
  </si>
  <si>
    <t>šifra: 12.382</t>
  </si>
  <si>
    <t>1.3   OSTALA PREDDELA</t>
  </si>
  <si>
    <t>šifra: 35.275</t>
  </si>
  <si>
    <t>Dobava in vgraditev dvignjenega vtočnega robnika s prerezom 15/25 cm iz cementnega betona</t>
  </si>
  <si>
    <t>Dobava in vgraditev stebrička za prometni znak iz vroče cinkane jeklene cevi s premerom 64 mm, dolge 3500 mm</t>
  </si>
  <si>
    <t>šifra: 61.217</t>
  </si>
  <si>
    <t xml:space="preserve">Identifikacija obstoječih podzemnih instalacij s strani pooblaščenih upravljalcev </t>
  </si>
  <si>
    <t>Dela je potrebno izvajati po projektni dokumentaciji, v skladu z veljavnimi tehničnimi predpisi,
 normativi in standardi ob upoštevanju zahtev iz varstva pri delu. V enotnih cenah morajo biti zajeti vsi stroški po Splošnih tehničnih pogojih. (cena v posameznih postavkah del zajema nabavo in dostavo materiala potrebnega za izvedbo, vgradnjo materiala z vsemi potrebnimi deli in pripomočki, pri odstranitvi gradbenih odpadkov pa je vključeno nakladanje, odvoz in predaja zbiralcu gradbenih odpadkov oz. izvajalcu obdelave gradbenih odpadkov)</t>
  </si>
  <si>
    <t>šifra: 24.117</t>
  </si>
  <si>
    <t xml:space="preserve">Izdelava nasipa iz zrnate kamnine – 3. kategorije z dobavo iz kamnoloma </t>
  </si>
  <si>
    <t>šifra: 31.132</t>
  </si>
  <si>
    <t>Izdelava nevezane nosilne plasti enakomerno zrnatega drobljenca iz kamnine v debelini 21 do 30 cm</t>
  </si>
  <si>
    <t>Izdelava obrabne in zaporne plasti bituminizirane zmesi AC 8 surf B 70/100 A5 v debelini 4 cm</t>
  </si>
  <si>
    <t>šifra: 35.211</t>
  </si>
  <si>
    <t xml:space="preserve"> asfaltna mulda </t>
  </si>
  <si>
    <t>šifra: 11.122</t>
  </si>
  <si>
    <t>Prilagoditev pokrovov obstoječih jaškov na nove višinske kote.</t>
  </si>
  <si>
    <t>z vsemi potrebnimi deli in materiali</t>
  </si>
  <si>
    <t>skladiščenje na gradbišču za kasnejše humusiranje brežin</t>
  </si>
  <si>
    <t>šifra: 21.223</t>
  </si>
  <si>
    <t>Široki izkop vezljive zemljine – 3. kategorije – strojno z odrivom do 100 m</t>
  </si>
  <si>
    <t>Izdelava nasipa iz materiala iz izkopa (vezljiva zemljina III. kat)</t>
  </si>
  <si>
    <t>Izdelava bankine iz drobljenca, široke 0,76 do 1,00 m</t>
  </si>
  <si>
    <t>šifra: 36.133</t>
  </si>
  <si>
    <t>m</t>
  </si>
  <si>
    <t xml:space="preserve">Ureditev planuma temeljnih tal </t>
  </si>
  <si>
    <t>šifra: 32.254</t>
  </si>
  <si>
    <t xml:space="preserve">Nadzor upravljalca komunalnih vodov - </t>
  </si>
  <si>
    <t>elektro omrežje</t>
  </si>
  <si>
    <t>telekomunikacijsko omrežje</t>
  </si>
  <si>
    <t>vodovodno omrežje</t>
  </si>
  <si>
    <t>pločnik</t>
  </si>
  <si>
    <t>Pritrditev prometnega znaka na drog cestne razsvetljave. Vključno z vsemi potrebnimi deli in materiali.</t>
  </si>
  <si>
    <t>šifra: 61.216</t>
  </si>
  <si>
    <t>Dobava in vgraditev stebrička za prometni znak iz vroče cinkane jeklene cevi s premerom 64 mm, dolge 3000 mm</t>
  </si>
  <si>
    <t>Ponovna postavitev predhodno odstranjenih prometnih znakov</t>
  </si>
  <si>
    <t>Dobava in pritrditev okroglega prometnega znaka, podloga iz aluminijaste pločevine, znak z odsevno folijo RA2, premera 600 mm</t>
  </si>
  <si>
    <t>šifra: 61.652</t>
  </si>
  <si>
    <t>šifra: 61.723</t>
  </si>
  <si>
    <t>Dobava in pritrditev prometnega znaka, podloga iz aluminijaste pločevine, znak z odsevno folijo RA2, velikost od 0,21 do 0,40 m2</t>
  </si>
  <si>
    <t>SKUPAJ BREZ DDV</t>
  </si>
  <si>
    <t>SKUPAJ Z DDV</t>
  </si>
  <si>
    <t>Opombe:</t>
  </si>
  <si>
    <t>Pri posameznih delih naveden izraz gradbiščna deponija pojmuje deponijo za katero poskrbi izvajalec del sam. Pri tem so zajeti vsi potrebni prevozi, prenosi, nakladanja in razkladanja od gradbišča do gradbiščne deponije.</t>
  </si>
  <si>
    <t>SKUPAJ</t>
  </si>
  <si>
    <t>ocena (računi upravljavcev)</t>
  </si>
  <si>
    <t>Zavarovanje gradbišča v času gradnje s strani koncesionarja za državno in lokalno cesto</t>
  </si>
  <si>
    <t>ocena (računi koncesionarja)</t>
  </si>
  <si>
    <t>Obnova in zavarovanje zakoličbe osi trase ostale javne ceste v gričevnatem terenu</t>
  </si>
  <si>
    <t>I. FAZA</t>
  </si>
  <si>
    <t>OP1</t>
  </si>
  <si>
    <t>OP2</t>
  </si>
  <si>
    <t>OP3</t>
  </si>
  <si>
    <t>OP4</t>
  </si>
  <si>
    <t>OP5</t>
  </si>
  <si>
    <t>Na območju predvidene ureditve cest in pločnikov so izkopi in zasipi jarkov predvideni od planuma nevezane nosilne plasti voziščne konstrukcije.</t>
  </si>
  <si>
    <t>REKAPITULACIJA CESTA IN PLOČNIK</t>
  </si>
  <si>
    <t>GRADBENA IN OBRTNIŠKA DELA</t>
  </si>
  <si>
    <t>šifra:00.000</t>
  </si>
  <si>
    <t>GRADBENA IN OBRTNIŠKA DELA SKUPAJ:</t>
  </si>
  <si>
    <t>Posek in odstranitev trt.</t>
  </si>
  <si>
    <t>V ceno je zajeto odstranitev nosilnih stebrov in žic - ročno, ter odstranitev rastlin - strojno. Nosilni stebri in žice se deponirajo pri lastniku.</t>
  </si>
  <si>
    <t>Demontaža in odstranitev prometnih znakov; v enem komadu je predvidena odstranitev prometnih znakov in drogov ne glede na to, koliko jih sestavlja posamezen znak</t>
  </si>
  <si>
    <t>Demontaža in skladiščenje prometnih znakov za kasnejšo ponovno postavitev.</t>
  </si>
  <si>
    <t>Prestavitev obstoječe BUS nadstrešnice na novo lokacijo. Nadstrešnica se prestavi iz lokacije v km 1,574 na lokacijo v km 2,330.</t>
  </si>
  <si>
    <t>Porušitev in odstranitev vseh vrst zidov</t>
  </si>
  <si>
    <t>Odstranitev obstoječih parapetov ograj</t>
  </si>
  <si>
    <t>Porušitev in odstranitev kovinske ograje</t>
  </si>
  <si>
    <t xml:space="preserve">skladiščenje pri lastniku ograje </t>
  </si>
  <si>
    <t xml:space="preserve">Rezkanje in odvoz asfaltne krovne plasti v debelini do 3 cm </t>
  </si>
  <si>
    <t>šifra: 12.371</t>
  </si>
  <si>
    <t>priključki, lokalna cesta</t>
  </si>
  <si>
    <t>vključno z odvozom in predajo izkopanega materiala zbiralcu oz. izvajalcu obdelave gradbenih odpadkov, upoštevan faktor 1,15 (izkop 157,6 m3)</t>
  </si>
  <si>
    <t>in skladiščenjem za izvedbo zasipov zidov</t>
  </si>
  <si>
    <t>vključno z nakladanjem, odvozom in predajo izkopanega materiala zbiralcu oz. izvajalcu obdelave gradbenih odpadkov, upoštevan faktor 1,25 (izkop 1025,00 m3)</t>
  </si>
  <si>
    <t>zasip zidov</t>
  </si>
  <si>
    <t>šifra: 24.421</t>
  </si>
  <si>
    <t>Vgraditev posteljice v debelini plasti do 30 cm iz zrnate kamnine – 3. kategorije</t>
  </si>
  <si>
    <t>debelina posteljice pod pločnikom 30 cm, debelina pod voziščem od 50 cm</t>
  </si>
  <si>
    <t>cesta in pločnik, z dobavo iz kamnoloma</t>
  </si>
  <si>
    <t>Šifra: 31.572</t>
  </si>
  <si>
    <t>Izdelava nosilne plasti bituminizirane zmesi AC 22 base B 50/70 A4 v debelini 6 cm</t>
  </si>
  <si>
    <t>cesta</t>
  </si>
  <si>
    <t>pločnik na uvozu</t>
  </si>
  <si>
    <t>šifra: 32.247</t>
  </si>
  <si>
    <t>Izdelava obrabne in zaporne plasti bituminizirane zmesi AC 8 surf B 70/100 A4 v debelini 3 cm</t>
  </si>
  <si>
    <t>šifra: 35.297</t>
  </si>
  <si>
    <t>Dobava in vgraditev predfabriciranega zavojnega robnika iz cementnega betona z izmerami 15/25/50 cm</t>
  </si>
  <si>
    <t>šifra: 41.431</t>
  </si>
  <si>
    <t>Zavarovanje dna kadunjastega jarka s plastjo bitumenskega betona, debelo 3 cm, in plastjo bituminiziranega drobljenca, debelo 6 cm, širokega 50 cm</t>
  </si>
  <si>
    <t>stebrički panelne ograje se vijačijo v nov parapetni zid</t>
  </si>
  <si>
    <t xml:space="preserve">Izdelava AB zidu višin od 0,3 do 0,75 m in dolžine xx, vključno s:
</t>
  </si>
  <si>
    <t>- izdelavo podložnega betona C12/15, prereza 0,05m3/m'</t>
  </si>
  <si>
    <t>- postavitvijo dvostranskega opaža in razopaženje</t>
  </si>
  <si>
    <t>- izdelavo armaturne iz palic in mrež, 100 kg/m3</t>
  </si>
  <si>
    <t>- zagotoviti kvaliteto zidu XD3/XF4, PV-II</t>
  </si>
  <si>
    <t>- dilatacije na razdalji cca 6 m</t>
  </si>
  <si>
    <t xml:space="preserve">Ureditev priključkov v asfaltni izvedbi. Asfaltiranje se izvede v dolžini cca 3m za robom pločnika ali ceste. V ceni je zajeta situativna in višinska priprava ter utrditev podlage vključno z vsemi potrebnimi </t>
  </si>
  <si>
    <t>izkopi ter dobavo nasipnega materiala, asfaltiranje v debelini 6+3cm.</t>
  </si>
  <si>
    <t>- vgradnjo betona C30/37, prereza 0,75m3/m'</t>
  </si>
  <si>
    <t>šifra: 61.219</t>
  </si>
  <si>
    <t>Dobava in vgraditev stebrička za prometni znak iz vroče cinkane jeklene cevi s premerom 64 mm, dolge 4500 mm</t>
  </si>
  <si>
    <t xml:space="preserve">"stop" znak 2102 </t>
  </si>
  <si>
    <t>Dobava in pritrditev prometnega znaka, podloga iz aluminijaste pločevine, znak z odsevno folijo RA1, velikost od 0,21 do 0,40 m2</t>
  </si>
  <si>
    <t>2433 1x</t>
  </si>
  <si>
    <t>2103, 4221</t>
  </si>
  <si>
    <t>Dobava in pritrditev prometnega znaka, podloga iz aluminijaste pločevine, znak z odsevno folijo RA3, velikost od 0,21 do 0,40 m2</t>
  </si>
  <si>
    <t>2431  6x, 2433  1x</t>
  </si>
  <si>
    <t>šifra: 62.122</t>
  </si>
  <si>
    <t>Izdelava tankoslojne vzdolžne označbe na vozišču z enokomponentno belo barvo, vključno 250 g/m2 posipa z drobci / kroglicami stekla, strojno, debelina plasti suhe snovi 250 mm, širina črte 12 cm</t>
  </si>
  <si>
    <t>črta 5121 (3-3-3), bele barve, dvakratno barvanje</t>
  </si>
  <si>
    <t>črta 5111, bele barve, dvakratno barvanje</t>
  </si>
  <si>
    <t>šifra: 62.252</t>
  </si>
  <si>
    <t>Doplačilo za izdelavo prekinjenih vzdolžnih označb na vozišču, širina črte 12 cm</t>
  </si>
  <si>
    <t>črta 5121 (3-3-3)</t>
  </si>
  <si>
    <t>šifra: 62.168</t>
  </si>
  <si>
    <t>Izdelava tankoslojne prečne in ostalih označb na vozišču z enokomponentno belo barvo, vključno 250 g/m2 posipa z drobci / kroglicami stekla, strojno, debelina plasti suhe snovi 250 mm, površina označbe nad 1,5 m2</t>
  </si>
  <si>
    <t>prehodi za pešce 5231, dvakratno barvanje</t>
  </si>
  <si>
    <t>stop črta 5211, dvakratno barvanje</t>
  </si>
  <si>
    <t>Izdelava tankoslojne prečne in ostalih označb na vozišču z enokomponentno rumeno barvo, vključno 250 g/m2 posipa z drobci / kroglicami stekla, strojno, debelina plasti suhe snovi 250 mm, površina označbe nad 1,5 m2</t>
  </si>
  <si>
    <t>5333-2 (BUS postajališče na vozišču, v kompletu), dvakratno barvanje</t>
  </si>
  <si>
    <t>kanalizacijsko omrežje</t>
  </si>
  <si>
    <t>šifra: 00.0000</t>
  </si>
  <si>
    <t>Dobava ter zasaditev novih dreves in grmovnic na območju predhodno odstranjenih dreves oz. grmovnic po končani gradnji.</t>
  </si>
  <si>
    <t>zasaditev se uskladi z lastnikom zemljišča in investitorjem</t>
  </si>
  <si>
    <t>ocena</t>
  </si>
  <si>
    <t>Odstranitev obstoječih parapetov in stebrov ograj</t>
  </si>
  <si>
    <t>Demoltaža lesenih polnil ograje</t>
  </si>
  <si>
    <t>skladiščenje pri lastniku oz. gradbišču za ponovno montažo na nov parapet</t>
  </si>
  <si>
    <t>hišni priključki, priključki cest</t>
  </si>
  <si>
    <t>šifra: 12.351</t>
  </si>
  <si>
    <t>Porušitev in odstranitev nevezanega tlaka iz lomljenca, tlakovcev, plošč, debeline do 12 cm</t>
  </si>
  <si>
    <t>ročna odstranitev tlakovcev na hišnem priključku, skladiščenje za ponovno polaganje pri navezavi priključka</t>
  </si>
  <si>
    <t xml:space="preserve">Ureditev priključkov iz betonskih tlakovcev. tlakovanje se izvede v dolžini cca 3m za robom pločnika ali ceste. V ceni je zajeta situativna in višinska priprava ter utrditev podlage vključno z vsemi potrebnimi </t>
  </si>
  <si>
    <t>izkopi ter dobavo nasipnega materiala. Za tlakovanje se uporabijo predhodno odstranjeni tlakovci, ter po potrebi dobavijo novi</t>
  </si>
  <si>
    <t>vključno z odvozom in predajo izkopanega materiala zbiralcu oz. izvajalcu obdelave gradbenih odpadkov, upoštevan faktor 1,15 (izkop 184,0 m3)</t>
  </si>
  <si>
    <t>vključno z nakladanjem, odvozom in predajo izkopanega materiala zbiralcu oz. izvajalcu obdelave gradbenih odpadkov, upoštevan faktor 1,25 (izkop 279,2 m3)</t>
  </si>
  <si>
    <t>debelina posteljice pod pločnikom 30 cm, debelina pod voziščem 50 cm</t>
  </si>
  <si>
    <t>Dobava in vgraditev predfabriciranega pogreznjenega zavojnega robnika iz cementnega betona z izmerami 15/25/50 cm</t>
  </si>
  <si>
    <t>Dobava in vgraditev predfabriciranega dvignjenega robnika iz cementnega betona s prerezom 5/20 cm, vgraditev na podložni beton C16/20</t>
  </si>
  <si>
    <t>vgraditev na podložni beton C16/20</t>
  </si>
  <si>
    <t>položeni robniki, vgraditev na podložni beton C16/20</t>
  </si>
  <si>
    <t>Dobava in postavitev panelne žične mrežne ograje, višine 1.0 m</t>
  </si>
  <si>
    <t>Dobava in postavitev panelne žične mrežne ograje, višine 1.00 m</t>
  </si>
  <si>
    <t>- postavitvijo dvostranskega opaža in razopaženje zidu</t>
  </si>
  <si>
    <t>- postavitvijo opaža in razopaženje stebrov za viden beton</t>
  </si>
  <si>
    <t>Ponovna montaža lesenih polnil ograje</t>
  </si>
  <si>
    <t xml:space="preserve">Izdelava AB parapetnega zidu višin od 0,3 do 0,75m in stebrov dim.: 0,4x0,25x1,0m (13 stebrov), ter dolžine zidu 48, vključno s:
</t>
  </si>
  <si>
    <t xml:space="preserve">Izdelava AB stopnice dim.: 0,27x0,30x1,0, vključno s:
</t>
  </si>
  <si>
    <t>II. FAZA</t>
  </si>
  <si>
    <t>1. FAZA</t>
  </si>
  <si>
    <t>2. FAZA</t>
  </si>
  <si>
    <t>NAČRT GRADBENIŠTVA - VODOVOD</t>
  </si>
  <si>
    <t>NAČRT ELEKTROTEHNIKE -  CESTNA RAZSVETLJAVA</t>
  </si>
  <si>
    <t>NAČRT ELEKTROTEHNIKE -  TANGENCE NN OMREŽJA</t>
  </si>
  <si>
    <t>NAČRT ELEKTROTEHNIKE -  TANGENCE TK OMREŽJA</t>
  </si>
  <si>
    <t>šifra: 63.571</t>
  </si>
  <si>
    <t>Dobava in vgraditev cestnega ogledala (brez stebriča)</t>
  </si>
  <si>
    <t>11201</t>
  </si>
  <si>
    <t>4.1 ZIDARSKA DELA</t>
  </si>
  <si>
    <t>4.8   KLJUČAVNIČARSKA DELA IN DELA V JEKLU</t>
  </si>
  <si>
    <t>5.1   POKONČNA OPREMA CEST</t>
  </si>
  <si>
    <t>5.2   OZNAČBE NA VOZIŠČU</t>
  </si>
  <si>
    <t>REKAPITULACIJA ODVODNJAVANJA</t>
  </si>
  <si>
    <t>ODVODNJAVANJE</t>
  </si>
  <si>
    <t>šifra: 11.131</t>
  </si>
  <si>
    <t>Obnova in zavarovanje zakoličbe trase komunalnih vodov v ravninskem terenu</t>
  </si>
  <si>
    <t>km</t>
  </si>
  <si>
    <t>šifra: 11.231</t>
  </si>
  <si>
    <t>Postavitev in zavarovanje prečnega profila za komunalne vode v ravninskem terenu</t>
  </si>
  <si>
    <t>Izkop kamnite grede za kanalske rove, jaške in drenaže, širine do 1,0 m in globine do 1,0 m – strojno, planiranje dna ročno</t>
  </si>
  <si>
    <t>deponiranje na robu izkopa za kasnejšo ponovno vgradnjo</t>
  </si>
  <si>
    <t>šifra: 21.314</t>
  </si>
  <si>
    <t>Izkop vezljive zemljine/zrnate kamnine – 3. kategorije za temelje, kanalske rove, prepuste, jaške in drenaže, širine do 1,0 m in globine do 1,0 m – strojno, planiranje dna ročno</t>
  </si>
  <si>
    <t>z nakladanjem, odvozom in predajo izkopanega materiala zbiralcu oz. predelovalcu gradbenih odpadkov, upoštevan faktor 1,25</t>
  </si>
  <si>
    <t>šifra: 21.315</t>
  </si>
  <si>
    <t>Izkop mehke kamnine – 4. kategorije za temelje, kanalske rove, prepuste, jaške in drenaže, širine do 1,0 m in globine do 1,0 m</t>
  </si>
  <si>
    <t>z nakladanjem, odvozom in predajo izkopanega materiala zbiralcu oz. predelovalcu gradbenih odpadkov, upoštevan faktor 1,40</t>
  </si>
  <si>
    <t>šifra: 21.324</t>
  </si>
  <si>
    <t>Izkop vezljive zemljine/zrnate kamnine – 3. kategorije za temelje, kanalske rove, prepuste, jaške in drenaže, širine do 1,0 m in globine 1,1 do 2,0 m – strojno, planiranje dna ročno</t>
  </si>
  <si>
    <t>šifra: 21.993</t>
  </si>
  <si>
    <t>Doplačilo za ročni izkop vezljive zemljine - 3. kategorije</t>
  </si>
  <si>
    <t>Zasip jarka padavinske kanalizacije z zrnato kamnino – predhodno izkopani material kamnite grede</t>
  </si>
  <si>
    <t>Zasipi oz. poraba viška materiala izkopane kamnite grede ob izkopu jarka padavinske kanalizacije - uporaba za voziščno konstrukcijo</t>
  </si>
  <si>
    <t>šifra: 24.218</t>
  </si>
  <si>
    <t>Zasip z zrnato kamnino – 3. kategorije z dobavo iz kamnoloma</t>
  </si>
  <si>
    <t>Nabava in dobava materiala granulacije 8-16 mm za osnovni zasip kanalizacijskih cevi do kote 30 cm nad temenom cevi</t>
  </si>
  <si>
    <t>4.2   GLOBINSKO ODVODNJAVANJE - DRENAŽE</t>
  </si>
  <si>
    <t>šifra: 42.162</t>
  </si>
  <si>
    <t>Izdelava vzdolžne in prečne drenaže, globoke do 1,0 m, na podložni plasti iz cementnega betona, s trdimi plastičnimi cevmi premera 10 cm</t>
  </si>
  <si>
    <t>šifra: 42.165</t>
  </si>
  <si>
    <t>Izdelava vzdolžne in prečne drenaže, globoke do 1,0 m, na podložni plasti iz cementnega betona, s trdimi plastičnimi cevmi premera 25 cm</t>
  </si>
  <si>
    <t>šifra: 42.312</t>
  </si>
  <si>
    <t>Zasip cevne drenaže z zmesjo kamnitih zrn, obvito z geosintetikom, z 0,21 do 0,4 m3/m1, po načrtu</t>
  </si>
  <si>
    <t>Čiščenje (spiranje) drenažnih cevi po končanih delih</t>
  </si>
  <si>
    <t>4.3   GLOBINSKO ODVODNJAVANJE - KANALIZACIJA</t>
  </si>
  <si>
    <t>šifra: 43.222</t>
  </si>
  <si>
    <t>Izdelava kanalizacije iz cevi iz polivinilklorida, vključno s podložno plastjo iz zmesi kamnitih zrn, premera 20 cm, v globini do 1,0 m</t>
  </si>
  <si>
    <t>šifra: 43.223</t>
  </si>
  <si>
    <t>Izdelava kanalizacije iz cevi iz polivinilklorida, vključno s podložno plastjo iz zmesi kamnitih zrn, premera 25 cm, v globini do 1,0 m</t>
  </si>
  <si>
    <t>Čiščenje (spiranje) kanalizacijskih cevi po končanih delih</t>
  </si>
  <si>
    <t>šifra: 43.841</t>
  </si>
  <si>
    <t>Pregled vgrajenih cevi s TV kamero</t>
  </si>
  <si>
    <t>4.4   JAŠKI</t>
  </si>
  <si>
    <t>šifra: 44.133</t>
  </si>
  <si>
    <t>Izdelava jaška iz cementnega betona, krožnega prereza s premerom 50 cm, globokega 1,5 do 2,0 m</t>
  </si>
  <si>
    <t xml:space="preserve">vtočni jašek s peskolovom (pokrovi so zajeti v ločenih postavkah)                                                 </t>
  </si>
  <si>
    <t>šifra: 44.162</t>
  </si>
  <si>
    <t xml:space="preserve">Izdelava jaška iz cementnega betona, krožnega prereza s premerom 80 cm, globokega 1,0 do 1,5 m </t>
  </si>
  <si>
    <t xml:space="preserve">revizijski jašek (pokrovi so zajeti v ločenih postavkah) </t>
  </si>
  <si>
    <t>šifra: 44.163</t>
  </si>
  <si>
    <t xml:space="preserve">Izdelava jaška iz cementnega betona, krožnega prereza s premerom 80 cm, globokega 1,5 do 2,0 m </t>
  </si>
  <si>
    <t xml:space="preserve">cestni požiralnik z rešetko in peskolovom (rešetke so zajete v ločenih postavkah)                       </t>
  </si>
  <si>
    <t>šifra: 44.854</t>
  </si>
  <si>
    <t>Dobava in vgraditev rešetke iz duktilne litine, z nosilnostjo 400 kN, s prerezom 400/400 mm.</t>
  </si>
  <si>
    <t>skupaj z izdelavo AB plošče in vsemi potrebnimi deli ter materiali</t>
  </si>
  <si>
    <t>šifra: 44.951</t>
  </si>
  <si>
    <t>Dobava in vgraditev pokrova iz duktilne litine z nosilnostjo 125 kN, krožnega prereza s premerom 500 mm</t>
  </si>
  <si>
    <t>šifra: 44.972</t>
  </si>
  <si>
    <t>Dobava in vgraditev pokrova iz duktilne litine z nosilnostjo 400 kN, krožnega prereza s premerom 600 mm</t>
  </si>
  <si>
    <t>ODVODNJAVANJE SKUPAJ:</t>
  </si>
  <si>
    <t>skladiščenje na gradbišču za kasnejše humusiranje zelenice</t>
  </si>
  <si>
    <t>šifra: 21.434</t>
  </si>
  <si>
    <t>Izkop vezljive zemljine/zrnate kamnine – 3. kategorije za gradbene jame za objekte, globine 2,1 do 4,0 m – strojno, planiranje dna ročno</t>
  </si>
  <si>
    <t>skladiščenje na gradbišču za kasnejše zasipavanje ponikovalnic</t>
  </si>
  <si>
    <t>≈</t>
  </si>
  <si>
    <t>Izkop vezljive zemljine/zrnate kamnine – 3. kategorije za gradbene jame za objekte, globine 2,1do 4,0 m – strojno, planiranje dna ročno</t>
  </si>
  <si>
    <t>vključno z nakladanjem, odvozom in predajo izkopanega materiala zbiralcu oz. izvajalcu obdelave gradbenih odpadkov, upoštevan faktor 1,25</t>
  </si>
  <si>
    <t>šifra: 21.435</t>
  </si>
  <si>
    <t>Izkop mehke kamnine – 4. kategorije za gradbene jame za objekte, globine 2,1 do 4,0 m</t>
  </si>
  <si>
    <t xml:space="preserve">vključno z nakladanjem, odvozom in predajo izkopanega materiala zbiralcu oz. izvajalcu obdelave gradbenih odpadkov, upoštevan faktor 1,40 </t>
  </si>
  <si>
    <t>šifra: 21.436</t>
  </si>
  <si>
    <t>Izkop trde kamnine – 5. kategorije za gradbene jame za objekte, globine 2,1 do 4,0 m</t>
  </si>
  <si>
    <t xml:space="preserve">vključno z nakladanjem, odvozom in predajo izkopanega materiala zbiralcu oz. izvajalcu obdelave gradbenih odpadkov, upoštevan faktor 1,50 </t>
  </si>
  <si>
    <t>šifra: 21.996</t>
  </si>
  <si>
    <t>Začasno črpanje vode pri napredovanju izkopa navzdol v vseh kategorijah, s črpalko kapacitete 5 do 10 l/s</t>
  </si>
  <si>
    <t>ura</t>
  </si>
  <si>
    <t>šifra: 24.212</t>
  </si>
  <si>
    <t>Zasip z vezljivo zemljino – 3. kategorije - strojno</t>
  </si>
  <si>
    <t>zaledni zasip ponikovalnic, material iz izkopa</t>
  </si>
  <si>
    <t>Zasip z granuliranim kamnitim materialom 32-45 mm z dobavo iz kamnoloma</t>
  </si>
  <si>
    <t>zaledni zasip ponikovalnic, material iz kamnoloma</t>
  </si>
  <si>
    <t>Zasip z granuliranim kamnitim materialom 16-32 mm z dobavo iz kamnoloma</t>
  </si>
  <si>
    <t>filtrski sloj v ponikovalnici, material iz kamnoloma</t>
  </si>
  <si>
    <t>Zasip z granuliranim kamnitim materialom 8-16 mm z dobavo iz kamnoloma</t>
  </si>
  <si>
    <t>Humuziranje brežin in zelenic z valjanjem, v debelini do 20 cm - strojno</t>
  </si>
  <si>
    <t>šifra: 42.163</t>
  </si>
  <si>
    <t>Izdelava vzdolžne in prečne drenaže, globoke do 1,0 m, na podložni plasti iz cementnega betona, s trdimi plastičnimi cevmi premera 15 cm</t>
  </si>
  <si>
    <t>šifra: 42.164</t>
  </si>
  <si>
    <t>Izdelava vzdolžne in prečne drenaže, globoke do 1,0 m, na podložni plasti iz cementnega betona, s trdimi plastičnimi cevmi premera 20 cm</t>
  </si>
  <si>
    <t>šifra: 42.321</t>
  </si>
  <si>
    <t>Doplačilo za izdelavo vzdolžne in prečne drenaže, globoke 1 do 2 m</t>
  </si>
  <si>
    <t>šifra: 44.164</t>
  </si>
  <si>
    <t xml:space="preserve">Izdelava jaška iz cementnega betona, krožnega prereza s premerom 80 cm, globokega 2,0 do 2,5 m </t>
  </si>
  <si>
    <t>šifra: 44.952</t>
  </si>
  <si>
    <t>Dobava in vgraditev pokrova iz duktilne litine z nosilnostjo 125 kN, krožnega prereza s premerom 600 mm</t>
  </si>
  <si>
    <t>4.6   IZVIRI, VODNJAKI, PONIKOVALNICE, VRTAČE</t>
  </si>
  <si>
    <t>šifra: 46.371</t>
  </si>
  <si>
    <t>Ureditev ponikovalnice s perforirano cevjo iz cementnega betona, krožnega prereza, s premerom 250 cm, globine 3,1 do 4,0 m</t>
  </si>
  <si>
    <t>Dobava potrebnega materiala in izdelava jaška ponikovalnice z izvedbo dotočne cevi PVC UK DN250 s kolenom 90° in cevnim kosom dolžine 1,0 m z eno cevno objemko za pritrditev cevi na steno jaška. Zajeta je tudi izdelava betonskega temelja po obodu cevi ponikalnega jaška, dobava in montaža perforiranih cevi zunanjega premera Ø2700 mm in skupne višine cevi 3,0 m, dobava in montaža armiranobetonske plošče D=2700 mm debeline 15 cm z odprtino Ø600, betonske cevi Ø600 dolžine 0,3m nameščene na vstopno odprtino ter dobava in namestitev betonske odbojne plošče 40/40/3 cm.</t>
  </si>
  <si>
    <t>Dobava potrebnega materiala in izdelava jaška ponikovalnice z izvedbo dotočne cevi PVC UK DN400 s kolenom 90° in cevnim kosom dolžine 1,0 m z eno cevno objemko za pritrditev cevi na steno jaška. Zajeta je tudi izdelava betonskega temelja po obodu cevi ponikalnega jaška, dobava in montaža perforiranih cevi zunanjega premera Ø2700 mm in skupne višine cevi 3,0 m, dobava in montaža armiranobetonske plošče D=2700 mm debeline 15 cm z odprtino Ø600, betonske cevi Ø600 dolžine 0,3m nameščene na vstopno odprtino ter dobava in namestitev betonske odbojne plošče 40/40/3 cm.</t>
  </si>
  <si>
    <t>Na območju predvidene ureditve cest in pločnikov so izkopi in zasipi jarkov predvideni od planuma nevezane nosilne plasti voziščne konstrukcije (tampona).</t>
  </si>
  <si>
    <t>PVC UK SN8 DN200, vključno z nabavo in dobavo cevi</t>
  </si>
  <si>
    <t>PVC UK SN8 DN250, vključno z nabavo in dobavo cevi</t>
  </si>
  <si>
    <t>DK drenažno kanalizacijske cevi PE-HD DN 160, vključno z nabavo in dobavo cevi</t>
  </si>
  <si>
    <t>DK drenažno kanalizacijske cevi PE-HD DN 200, vključno z nabavo in dobavo cevi</t>
  </si>
  <si>
    <t>DK drenažno kanalizacijske cevi PE-HD DN 250, vključno z nabavo in dobavo cevi</t>
  </si>
  <si>
    <t>DD delno drenažne cevi PE-HD DN 100, vključno z nabavo in dobavo cevi</t>
  </si>
  <si>
    <t>šifra: 42.311</t>
  </si>
  <si>
    <t>Zasip cevne drenaže z zmesjo kamnitih zrn, obvito z geosintetikom, z 0,1 do 0,2 m3/m1, po načrtu</t>
  </si>
  <si>
    <t>šifra: 43.511</t>
  </si>
  <si>
    <t>Doplačilo za izdelavo kanalizacije v globini 1,1 do 2 m s cevmi premera do 30 cm</t>
  </si>
  <si>
    <t>Šifra: 31.452</t>
  </si>
  <si>
    <t>Izdelava nosilne plasti bituminizirane zmesi AC 16 base B 50/70 A4 v debelini 5 cm</t>
  </si>
  <si>
    <t>vtočna odprtina trapezne oblike, vgraditev na podložni beton C16/20</t>
  </si>
  <si>
    <t>Upoštevana so vsa dela za demontažo prestavitev in montažo na novi lokaciji z začasno deponijo med gradnjo</t>
  </si>
  <si>
    <r>
      <t>m</t>
    </r>
    <r>
      <rPr>
        <vertAlign val="superscript"/>
        <sz val="11"/>
        <rFont val="Ariel"/>
        <charset val="238"/>
      </rPr>
      <t>3</t>
    </r>
  </si>
  <si>
    <r>
      <t>m</t>
    </r>
    <r>
      <rPr>
        <vertAlign val="superscript"/>
        <sz val="11"/>
        <rFont val="Ariel"/>
        <charset val="238"/>
      </rPr>
      <t>1</t>
    </r>
  </si>
  <si>
    <r>
      <t>ponikovalnice (izkop 120 m</t>
    </r>
    <r>
      <rPr>
        <vertAlign val="superscript"/>
        <sz val="11"/>
        <rFont val="Ariel"/>
        <charset val="238"/>
      </rPr>
      <t>3</t>
    </r>
    <r>
      <rPr>
        <sz val="11"/>
        <rFont val="Ariel"/>
        <charset val="238"/>
      </rPr>
      <t>)</t>
    </r>
  </si>
  <si>
    <r>
      <t>ponikovalnice (izkop 77 m</t>
    </r>
    <r>
      <rPr>
        <vertAlign val="superscript"/>
        <sz val="11"/>
        <rFont val="Ariel"/>
        <charset val="238"/>
      </rPr>
      <t>3</t>
    </r>
    <r>
      <rPr>
        <sz val="11"/>
        <rFont val="Ariel"/>
        <charset val="238"/>
      </rPr>
      <t>)</t>
    </r>
  </si>
  <si>
    <r>
      <t>ponikovalnice (izkop 42 m</t>
    </r>
    <r>
      <rPr>
        <vertAlign val="superscript"/>
        <sz val="11"/>
        <rFont val="Ariel"/>
        <charset val="238"/>
      </rPr>
      <t>3</t>
    </r>
    <r>
      <rPr>
        <sz val="11"/>
        <rFont val="Ariel"/>
        <charset val="238"/>
      </rPr>
      <t>)</t>
    </r>
  </si>
  <si>
    <r>
      <t>m</t>
    </r>
    <r>
      <rPr>
        <vertAlign val="superscript"/>
        <sz val="11"/>
        <rFont val="Ariel"/>
        <charset val="238"/>
      </rPr>
      <t>2</t>
    </r>
  </si>
  <si>
    <t>1</t>
  </si>
  <si>
    <t>1a</t>
  </si>
  <si>
    <t>1b</t>
  </si>
  <si>
    <t>1c</t>
  </si>
  <si>
    <t>1d</t>
  </si>
  <si>
    <t>1e</t>
  </si>
  <si>
    <t>1f</t>
  </si>
  <si>
    <t>1g</t>
  </si>
  <si>
    <t>1h</t>
  </si>
  <si>
    <t>1i</t>
  </si>
  <si>
    <t>NEPREDVIDENA DELA 10 % od postavk 1a-1f)</t>
  </si>
  <si>
    <t>Komunalno energetski vodi</t>
  </si>
  <si>
    <t>HODNIK ZA PEŠCE</t>
  </si>
  <si>
    <t>REKAPITULACIJA VODOVOD I. FAZA</t>
  </si>
  <si>
    <t>OPIS</t>
  </si>
  <si>
    <t>1.</t>
  </si>
  <si>
    <t>2.</t>
  </si>
  <si>
    <t>ZEMELJSKA DELA</t>
  </si>
  <si>
    <t>7.</t>
  </si>
  <si>
    <t>TUJE STORITVE (montažna dela vodovod)</t>
  </si>
  <si>
    <t>Nepredvidena in dodatna dela v višini 10 % od vseh del. Obračun po dejanskih stroških in potrjeni gradbeni knjigi.</t>
  </si>
  <si>
    <t>VSA DELA SKUPAJ</t>
  </si>
  <si>
    <t>Identifikacija obstaječih podzemnih instalacij s strani pooblaščenih predstavnikov upravljalcev na celotnem območju predvidenih ureditev je upoštevana v popisu del načrta ceste.</t>
  </si>
  <si>
    <t>zap.št.</t>
  </si>
  <si>
    <t>opis</t>
  </si>
  <si>
    <t>cena/enota</t>
  </si>
  <si>
    <t>1.1 GEODETSKA DELA</t>
  </si>
  <si>
    <t xml:space="preserve">Javno obveščanje potrošnikov o prekinitvah dobave vode na običajen krajevni način in pravilih stroke. </t>
  </si>
  <si>
    <t>kpl</t>
  </si>
  <si>
    <t>1,02</t>
  </si>
  <si>
    <t>šifra: 11.121</t>
  </si>
  <si>
    <t>Obnova in zavarovanje zakoličbe osi trase komunalnih vodov v ravninskem terenu.</t>
  </si>
  <si>
    <t>1,03</t>
  </si>
  <si>
    <t>Postavitev in zavarovanje prečenga profila za komunalne vode v ravninskem terenu.</t>
  </si>
  <si>
    <t>1.2 ČIŠČENJE TERENA</t>
  </si>
  <si>
    <t>1.2.4 Porušitev in odstranitev objektov</t>
  </si>
  <si>
    <t>1,04</t>
  </si>
  <si>
    <t>Porušitev in odstranitev vodovodne PE cevi d63. Z nakladanjem, odvozom in predajo gadbenih odpadkov predelovalcu ali zbiralcu gradbenih odpadkov.</t>
  </si>
  <si>
    <t>SKUPAJ PREDDELA:</t>
  </si>
  <si>
    <t>Opomba: izkop jarka je upoštevan od kamnite posteljice voziščne konstrukcije.</t>
  </si>
  <si>
    <t>2,01</t>
  </si>
  <si>
    <t>Izkop kamnite posteljice v območju cestišča z začasnim deponiranjem izkopanega materiala ob robu izkopa ali z odvozom na gradbiščno deponijo.</t>
  </si>
  <si>
    <t>2,02</t>
  </si>
  <si>
    <t xml:space="preserve">Kombinirani izkop jarka (strojni in ročni) z nakladanjem viška izkopanega materiala na kamion. Izkop izvesti s poševnim odsekavanjem stranic jarka (naklon prilagoditi vrsti  zemljine). Dno izkopa poravnati s točnostjo +-3cm. Širina jarka na dnu  znaša od 0.60 m. Količine so v raščenem stanju. </t>
  </si>
  <si>
    <t>~ III. kategorija (vezljiva in nevezljiva zemljina)</t>
  </si>
  <si>
    <t>~ IV. kategorija (mehka kamnina)</t>
  </si>
  <si>
    <t>2,03</t>
  </si>
  <si>
    <t>Odvoz viška izkopanega materiala na deponijo, ki jo pridobi izvajalec del in ima ustrezno okoljevarstveno dovoljenje oz. predaja odpadnega gradbenega materiala zbiralcu ali predelovalcu gradbenih odpadkov. Vključno s plačilom takse. V količini so upoštevani koeficienti razrahljivosti.</t>
  </si>
  <si>
    <t>~ III. kategorija (koef. razrahljivosti 1,25)</t>
  </si>
  <si>
    <t>~ IV. kategorija (koef. razrahljivosti 1,30)</t>
  </si>
  <si>
    <t>2,04</t>
  </si>
  <si>
    <t>šifra: 21.997</t>
  </si>
  <si>
    <t>Začasno črpanje vode pri napredovanju izkopa navzdol v vseh kategorijah, s črpalko kapacitete 10 do 15 l/s.</t>
  </si>
  <si>
    <t>zajeti vsa potrebna dela, opremo, material ter oskrbo z energijo.</t>
  </si>
  <si>
    <t>Dobava drobno zrnatega nevezljivega materiala frakcije 8-16 mm ter izdelava peščene posteljice z utrditvijo do predpisane nosilnosti. Debelina posteljice pod cevjo po utrjevanju mora znašati minimalno 10 cm. (za NL cevi)</t>
  </si>
  <si>
    <t>2,05</t>
  </si>
  <si>
    <t>Dobava drobno zrnatega nevezljivega materiala frakcije 4-8 mm ter izdelava peščene posteljice z utrditvijo do predpisane nosilnosti. Debelina posteljice pod cevjo po utrjevanju mora znašati minimalno 10 cm. (za PE cevi)</t>
  </si>
  <si>
    <t>2,06</t>
  </si>
  <si>
    <t>Dobava drobnozrnatega peščenega materiala frakcije 8-16 mm ter izvedba osnovnega zasipa vodovodne cevi v debelini 30 cm nad temenom cevi z utrjevanjem. Vključno z dobavo in položitvijo PVC opozorilnega traku na celotni dolžini cevovoda v jarku (cca 149 m). (za NL cevi)</t>
  </si>
  <si>
    <t>2,07</t>
  </si>
  <si>
    <t>Dobava drobnozrnatega peščenega materiala frakcije 4-8 mm ter izvedba osnovnega zasipa vodovodne cevi v debelini 30 cm nad temenom cevi z utrjevanjem. Vključno z dobavo in položitvijo PVC opozorilnega traku na celotni dolžini cevovoda v jarku (cca 72 m). (za PE cevi)</t>
  </si>
  <si>
    <t>2,08</t>
  </si>
  <si>
    <t>Zasip z zrnato kamnino - 3. kategorije z dobavo iz kamnoloma.</t>
  </si>
  <si>
    <t>zasip jarka na območju vozišča po osnovnem zasipu vodovodnih cevi z utrjevanjem v plasteh po 30 cm</t>
  </si>
  <si>
    <t>2,09</t>
  </si>
  <si>
    <t>Nasip z deponiranim materialom kamnite posteljice voziščne konstrukcije z utrjevanjem do predpisane zbitosti.</t>
  </si>
  <si>
    <t>SKUPAJ ZEMELJSKA DELA:</t>
  </si>
  <si>
    <t>7.6  VODOVOD</t>
  </si>
  <si>
    <t>• DN 100</t>
  </si>
  <si>
    <t xml:space="preserve">Dobava PE100 vodovodnih cevi zunanjega premera 63 mm in notranjega 51,4 mm, tlačnega razreda PN16, po standardu SIST ISO4428 in SIST EN12201. </t>
  </si>
  <si>
    <t>• d63</t>
  </si>
  <si>
    <t>Montaža cevi iz NL (nodularna litina), vključno z vsemi spremljajočimi deli, spuščanji v jarek in transporti. Polaganje na peščeno posteljico. Posteljica in osnovni zasip cevovoda sta zajeta pri zemeljskih delih.</t>
  </si>
  <si>
    <t>Montaža PE cevi, vključno z vsemi spremljajočimi deli, spuščanji v jarek in transporti. Polaganje na peščeno posteljico. Posteljica in osnovni zasip cevovoda sta zajeta pri zemeljskih delih.</t>
  </si>
  <si>
    <t>Dobava in montaža fazonskih kosov in armatur iz NL (nodularna litina), tlačnega razreda PN 16, komplet s spojnim in tesnilnim materialom. Predvideno BAIO sistem ali enakovredno.</t>
  </si>
  <si>
    <t>Opomba: pri navedbi tipov fazonskih kosov in amratur velja "ali enakovredno".</t>
  </si>
  <si>
    <t>Shema začasna prevezava na meji I. in II.faze</t>
  </si>
  <si>
    <t>•  MultiJoint MJ3057, DN80</t>
  </si>
  <si>
    <t>•  F kos - BAIO sistem, DN80</t>
  </si>
  <si>
    <t>•  MMQ kos - BAIO sistem, DN80-90°</t>
  </si>
  <si>
    <t>•  BAIO STOP - NL, DN80</t>
  </si>
  <si>
    <t>•  cevni kos PE, d90, 3m</t>
  </si>
  <si>
    <t>•  R kos - BAIO sistem, DN100/80</t>
  </si>
  <si>
    <t>•  MMQ kos - BAIO sistem, DN100-90°</t>
  </si>
  <si>
    <t>•  BAIO STOP - NL, DN100</t>
  </si>
  <si>
    <t>Shema V1-49</t>
  </si>
  <si>
    <t>•  MMB kos - BAIO sistem, DN100/DN100</t>
  </si>
  <si>
    <t>•  HSM ZASUN - BAIO sistem, DN100</t>
  </si>
  <si>
    <t>•  S kos - BAIO sistem, DN100-270mm</t>
  </si>
  <si>
    <t>•  MMK kos - BAIO sistem, DN100-22°</t>
  </si>
  <si>
    <t>•  vgradna garnitura, teleskopska</t>
  </si>
  <si>
    <t>•  podložna plošča, Z</t>
  </si>
  <si>
    <t>•  NL cestna kapa, Ø200</t>
  </si>
  <si>
    <t>•  označna tablica, Z</t>
  </si>
  <si>
    <t>•  drog FeZn, Ø50-2500, vključno z betonskim temeljem</t>
  </si>
  <si>
    <t>Shema V1-50</t>
  </si>
  <si>
    <t>Shema V1-51</t>
  </si>
  <si>
    <t>•  MMK kos - BAIO sistem, DN100-45°</t>
  </si>
  <si>
    <t>Shema V1-52</t>
  </si>
  <si>
    <t>•  MMB zasun "E2" , DN100/80</t>
  </si>
  <si>
    <t>•  S kos - BAIO sistem, DN80-270mm</t>
  </si>
  <si>
    <t>•  EN kos - BAIO sistem, DN80</t>
  </si>
  <si>
    <t>•  nadzemni hidrant lomni, DN80-1250/2030, z meritvijo tlaka in pretokov na iztoku</t>
  </si>
  <si>
    <t>•  MSK kos - BAIO sistem, DN100-45°</t>
  </si>
  <si>
    <t>Shema V1-53</t>
  </si>
  <si>
    <t>•  EU kos - BAIO sistem, DN100</t>
  </si>
  <si>
    <t>•  FFR kos, DN100/65</t>
  </si>
  <si>
    <t>•  MultiJoint MJ3057, DN65</t>
  </si>
  <si>
    <t>Shema V2-1, V2-6</t>
  </si>
  <si>
    <t>Shema V2-2</t>
  </si>
  <si>
    <t>•  MMK kos - BAIO sistem, DN100-30°</t>
  </si>
  <si>
    <t>Shema V2-3, V2-4</t>
  </si>
  <si>
    <t>•  MMK kos - BAIO sistem, DN100-11°</t>
  </si>
  <si>
    <t>Shema V2-7</t>
  </si>
  <si>
    <t>Shema V2-8</t>
  </si>
  <si>
    <t>•  EN kos - BAIO sistem, DN100/80</t>
  </si>
  <si>
    <t>•  FF kos, DN80 - 250 mm</t>
  </si>
  <si>
    <t>•  T kos, DN80/50</t>
  </si>
  <si>
    <t>•  MultiJoint MJ3057, DN50</t>
  </si>
  <si>
    <t>Hišni priključki na NL cev</t>
  </si>
  <si>
    <t>•  navrtni zasun za NL DN100 cev, ZAK34-art.245</t>
  </si>
  <si>
    <t>•  priključni kos za PE cev, ZAK34-art.616</t>
  </si>
  <si>
    <t>Hišni priključki na PE cev</t>
  </si>
  <si>
    <t>•  navrtni zasun za PE d63 cev, ZAK34-art.238</t>
  </si>
  <si>
    <t>7,06</t>
  </si>
  <si>
    <t>Dobava in montaža PE končne kape d63 (iJont ali enakovredno) na koncu vodovoda V3.</t>
  </si>
  <si>
    <t>7,07</t>
  </si>
  <si>
    <t>Dobava materiala in izvedba vodovodnih priključkov iz polietilenskih cevi, PE 100, d32-fi1˝, tlačnega razreda PN 12,5 bar, komplet z vsem potrebnim spojnim in pritrdilnim materialom za izvedbo spoja z obstoječo cevjo. Vključno z vsemi zemeljskimi deli potrebnimi za izvedbo priključka. Predvidenih je 11 priključkov. Količina po tekočem metru je podana za vse priključke skupaj.</t>
  </si>
  <si>
    <t>7,08</t>
  </si>
  <si>
    <t>šifra: 76.621</t>
  </si>
  <si>
    <t>Tlačna preizkus vodotesnosti cevovoda - glavni preizkus.</t>
  </si>
  <si>
    <t>7,09</t>
  </si>
  <si>
    <t>šifra: 76.711</t>
  </si>
  <si>
    <t>Izpiranje vodovoda.</t>
  </si>
  <si>
    <t>7,10</t>
  </si>
  <si>
    <t>šifra: 76.721</t>
  </si>
  <si>
    <t>Dezinfekcija in sanitarni preizkus vodovoda.</t>
  </si>
  <si>
    <t>7,11</t>
  </si>
  <si>
    <t xml:space="preserve">Dobava in montaža deviacijske PE d63 cevi za zagotovitev oskrbe z vodo v času gradnje, s spojnim in tesnilnim materialom, za prevezavo na obstoječi vodovod in prevezavo priključkov. </t>
  </si>
  <si>
    <t>7,12</t>
  </si>
  <si>
    <t>šifra: 76.811</t>
  </si>
  <si>
    <t>Izdelava osnov vodovoda in vnos v kataster komunalnih vodov.</t>
  </si>
  <si>
    <t xml:space="preserve">Izdelava geodetskega posnetka vodovoda pri odprtem jarku ter izdelava elaborata in vpis vodovoda v uradne evidence (elaborat za vpis v zbirni kataster GJI na GURS). </t>
  </si>
  <si>
    <t>7,13</t>
  </si>
  <si>
    <t>Nadzor upravljavca - inženirja pri izvajanju del.</t>
  </si>
  <si>
    <t>7,14</t>
  </si>
  <si>
    <t>Projektantski nadzor.</t>
  </si>
  <si>
    <t>7,15</t>
  </si>
  <si>
    <t>Izdelava projektne dokumentacije za projekt izvedenih del.</t>
  </si>
  <si>
    <t>načrt vodovoda</t>
  </si>
  <si>
    <t>SKUPAJ TUJE STORITVE (montažna dela vodovod):</t>
  </si>
  <si>
    <r>
      <t>Dobava cevi iz NL (nodularna litina), tlačnega razreda C64, po standardu EN545:2010, s spajanjem na STD ali TYTON spoj, komplet s spojnim in tesnilnim materialom. Cevi morajo biti na notranji strani zaščitene s cementno malto, na zunanji strani morajo biti zaščitene z zlitino Zn+Al debeline 400 g/m</t>
    </r>
    <r>
      <rPr>
        <vertAlign val="superscript"/>
        <sz val="11"/>
        <rFont val="Ariel"/>
        <charset val="238"/>
      </rPr>
      <t>2</t>
    </r>
    <r>
      <rPr>
        <sz val="11"/>
        <rFont val="Ariel"/>
        <charset val="238"/>
      </rPr>
      <t xml:space="preserve">. </t>
    </r>
  </si>
  <si>
    <t xml:space="preserve">Izdelava projekta izvedenih del </t>
  </si>
  <si>
    <t>REKAPITULACIJA VODOVOD II. FAZA</t>
  </si>
  <si>
    <t>~ V. kategorija (trda kamnina)</t>
  </si>
  <si>
    <t>~ V. kategorija (koef. razrahljivosti 1,40)</t>
  </si>
  <si>
    <t>Shema začasna prevezava na meji II. in III. faze</t>
  </si>
  <si>
    <t>Shema prevezava na predhodni odsek na meji I. in II. faze</t>
  </si>
  <si>
    <t>•  demontaža fazonskih kosov na meji I. in II. faze</t>
  </si>
  <si>
    <t>•  EMS kos - BAIO sistem, DN100</t>
  </si>
  <si>
    <t>•  U kos - BAIO sistem, DN100</t>
  </si>
  <si>
    <t>Shema NH-3, NH-4</t>
  </si>
  <si>
    <t>•  cevni kos NL DN80, 1m</t>
  </si>
  <si>
    <t>Shema V1-29, V1-31</t>
  </si>
  <si>
    <t>Shema V1-30</t>
  </si>
  <si>
    <t>Shema V1-39, V1-40, V1-41, V1-42</t>
  </si>
  <si>
    <t>Shema V1-36</t>
  </si>
  <si>
    <t>•  MMB kos - BAIO sistem, DN100/DN80</t>
  </si>
  <si>
    <t>•  zračnik - BAIO sistem, DN80</t>
  </si>
  <si>
    <t>•  podložna plošča, ZR</t>
  </si>
  <si>
    <t>•  NL cestna kapa, Ø300</t>
  </si>
  <si>
    <t>•  označna tablica, ZR</t>
  </si>
  <si>
    <t>Priključki sekundarnih vodov</t>
  </si>
  <si>
    <t>•  navrtni zasun za NL DN100 cev, ZAK46-art.245</t>
  </si>
  <si>
    <t>•  priključni kos za PE cev, ZAK46-art.616</t>
  </si>
  <si>
    <t>Dobava materiala in izvedba navezav sekundarnih vodovo iz polietilenskih cevi, PE 100, d50-fi6/41˝, tlačnega razreda PN 12,5 bar, komplet z vsem potrebnim spojnim in pritrdilnim materialom za izvedbo spoja z obstoječo cevjo. Vključno z vsemi zemeljskimi deli potrebnimi za izvedbo navezave. Predvidene so 4 navezave. Količina po tekočem metru je podana za vse navezave skupaj.</t>
  </si>
  <si>
    <t>Dobava materiala in izvedba vodovodnih priključkov iz polietilenskih cevi, PE 100, d32-fi1˝, tlačnega razreda PN 12,5 bar, komplet z vsem potrebnim spojnim in pritrdilnim materialom za izvedbo spoja z obstoječo cevjo. Vključno z vsemi zemeljskimi deli potrebnimi za izvedbo priključka. Predvidenih je 7 priključkov. Količina po tekočem metru je podana za vse priključke skupaj.</t>
  </si>
  <si>
    <t>REKAPITULACIJA - I. FAZA</t>
  </si>
  <si>
    <t>A.</t>
  </si>
  <si>
    <t>REKAPITULACIJA GRADBENA DELA</t>
  </si>
  <si>
    <t>B.</t>
  </si>
  <si>
    <t>REKAPITULACIJA CESTNA RAZSVETLJAVA - ELEKTRO DELA</t>
  </si>
  <si>
    <t>Enota mere</t>
  </si>
  <si>
    <t>Količina</t>
  </si>
  <si>
    <t>Cena</t>
  </si>
  <si>
    <t>Skupaj</t>
  </si>
  <si>
    <t xml:space="preserve">A. </t>
  </si>
  <si>
    <t>GRADBENA DELA</t>
  </si>
  <si>
    <t>1.0.</t>
  </si>
  <si>
    <t>1.1.</t>
  </si>
  <si>
    <t>GEODETSKA DELA</t>
  </si>
  <si>
    <t>Trasiranje trase kabelskega kabla oz. kabelske kanalizacije 
z označevanjem v naselju ali ovirami:</t>
  </si>
  <si>
    <t xml:space="preserve">Pripravljalna dela na gradbišču
</t>
  </si>
  <si>
    <t>3.</t>
  </si>
  <si>
    <t xml:space="preserve">Obeleženje in zakoličba trase obstoječih in projektiranih telefonskih in energetskih kablov, vodovoda ter kanalizacije in drugih komunalnih vodov ter označbe križanj:
</t>
  </si>
  <si>
    <t>SKUPAJ GEODETSKA DELA</t>
  </si>
  <si>
    <t>1.2.</t>
  </si>
  <si>
    <t>ČIŠČENJE TERENA</t>
  </si>
  <si>
    <t>Demontaža obstoječih svetilk in temeljev,</t>
  </si>
  <si>
    <t>odvoz na stalno deponijo</t>
  </si>
  <si>
    <t>SKUPAJ ČIŠČENJE TERENA</t>
  </si>
  <si>
    <t>SKUPAJ PREDDELA</t>
  </si>
  <si>
    <t>2.0.</t>
  </si>
  <si>
    <t>2.1.</t>
  </si>
  <si>
    <t>IZKOPI</t>
  </si>
  <si>
    <t>Strojni izkop kabelskega jarka globine 1.0m in širine 0.4m, odvoz odvečenega materiala na deponijo do 20km</t>
  </si>
  <si>
    <t>m³</t>
  </si>
  <si>
    <t>Strojni izkop izkop jame za kabelske jaške, odvoz odvečenega materiala na deponijo do 20km, v zemljišču III., IV. do V. Kategorije</t>
  </si>
  <si>
    <t>Strojni izkop za temelje OJR in svetilk dim. 0.8x0.8x1.1m, odvoz odvečenega materiala na deponijo do 20km, v zemljišču III., IV. do V. Kategorije</t>
  </si>
  <si>
    <t>SKUPAJ IZKOPI</t>
  </si>
  <si>
    <t>2.2.</t>
  </si>
  <si>
    <t>KABELSKA POSTELJICA, ZASIPI</t>
  </si>
  <si>
    <t>Izdelava kabelske posteljice dim. 0.2x0.4m s peskom granulacije 0-4mm</t>
  </si>
  <si>
    <t>Zasipi EKK in KJ po potrebi z ustreznimi peščenimi frakcijami ter utrjevanje v slojih po 20cm, granulacije 0-4mm</t>
  </si>
  <si>
    <t>SKUPAJ KABELSKA POSTELJICA, ZASIPI</t>
  </si>
  <si>
    <t>2.3.</t>
  </si>
  <si>
    <t>BREŽINE IN ZELENICE</t>
  </si>
  <si>
    <t>Povrnitev trase v staro stanje (fino planiranje, ponovna zatravitev...)</t>
  </si>
  <si>
    <t>SKUPAJ BREŽINE IN ZELENICE</t>
  </si>
  <si>
    <t>SKUPAJ ZEMELJSKA DELA</t>
  </si>
  <si>
    <t>4.0.</t>
  </si>
  <si>
    <t>KABELSKA KANALIZACIJA IN JAŠKI</t>
  </si>
  <si>
    <t>4.1.</t>
  </si>
  <si>
    <t>KABELSKA KANALIZACIJA</t>
  </si>
  <si>
    <t>Dobava in polaganje cevi PVC cevi Ø29mm od razdelilcev kandelabra do svetilke</t>
  </si>
  <si>
    <t>Dobava in polaganje cevi PVC cevi Ø 75mm na globini 0.8m, od kandelabra do kandelabra</t>
  </si>
  <si>
    <t>SKUPAJ KABELSKA KANALIZACIJA</t>
  </si>
  <si>
    <t>4.2.</t>
  </si>
  <si>
    <t>JAŠKI</t>
  </si>
  <si>
    <t>Izdelava AB kabelskega jaška  iz B.C. Ø60/100cm, izdelava AB temeljne plošče 20 cm, z odprtinami za cevi (montažo tipskih uvodnic) kabelske kanalizacije z izdelavo AB nosilne plošče 25 cm ,tulca nad nosilno ploščo min.250mm, ometavanje in finalna obdelava jaška, izdelavo povezave in pritrditve valjanca v jašku,brez dobave LŽ pokrova</t>
  </si>
  <si>
    <t>Izdelava in dobava lahkega LTŽ pokrova 125kN opremljen z napisom ELEKTRO</t>
  </si>
  <si>
    <t>SKUPAJ JAŠKI</t>
  </si>
  <si>
    <t xml:space="preserve">SKUPAJ KABELSKA KANALIZACIJA IN JAŠKI </t>
  </si>
  <si>
    <t>5.0.</t>
  </si>
  <si>
    <t>GRADBENO OBRTNIŠKA DELA</t>
  </si>
  <si>
    <t>5.1.</t>
  </si>
  <si>
    <t>DELO S CEMENTNIM BETONOM</t>
  </si>
  <si>
    <t>Izdelava betonskega temelja za 9m kandelaber dim. 0.8x0.8x1.1m, s štirimi sidrnimi vijaki M 24x 1m ter 2x PVC cevjo Ø75mm</t>
  </si>
  <si>
    <t>Izdelava betonskega temelja za 5m kandelaber dim. 0.5x0.5x1.0m, s štirimi sidrnimi vijaki M 24x 1m ter 2x PVC cevjo Ø75mm</t>
  </si>
  <si>
    <t>Obbetoniranje kabelske kanalizacije na mestih prehoda pod utrjenimi površinami v debelini 15cm s pustim betonom C20/25</t>
  </si>
  <si>
    <t>4.</t>
  </si>
  <si>
    <t>Dobava in montaža tipskega betonskega temelja dim.1000x1000x305mm, z vgrajenimi štirimi cevmi Ø 110mm za OCR</t>
  </si>
  <si>
    <t>SKUPAJ DELO S CEMENTNIM BETONOM</t>
  </si>
  <si>
    <t xml:space="preserve">SKUPAJ GRADBENO OBRTNIŠKA DELA </t>
  </si>
  <si>
    <t>CESTNA RAZSVETLJAVA ELEKTRO DELA</t>
  </si>
  <si>
    <t>6.1.</t>
  </si>
  <si>
    <t>ELEKTRO DELA</t>
  </si>
  <si>
    <t>Dobava in polaganje kabla NYY-J  4x2.5mm²  v cev PVC Ø 29mm od razdelilcev kandelabrov do svetilke</t>
  </si>
  <si>
    <t>Dobava in polaganje kabla NAYY-J  4x16+2.5mm²  v cev PVC Ø 75mm do razdelilcev  nove CR</t>
  </si>
  <si>
    <t>Vris kabelske kanalizacije JR v podzemni kataster</t>
  </si>
  <si>
    <t>Dobava in montaža ravnega vroče cinkanega kovinskega droga višine h=9m nad nivojem zemlje,  s siderno ploščo in sidernimi vijaki skladno s tipizacijo upravljalca na tem območju ter dimenzionirani za pritisk vetra do 500N/m² z vsemi potrebnimi A-testi, dokazili o skladnosti s standardi, ter statičnimi izračuni</t>
  </si>
  <si>
    <t>Dobava in montaža ravnega vroče cinkanega kovinskega droga višine h=5m nad nivojem zemlje,  s siderno ploščo in sidernimi vijaki skladno s tipizacijo upravljalca na tem območju ter dimenzionirani za pritisk vetra do 500N/m² z vsemi potrebnimi A-testi, dokazili o skladnosti s standardi, ter statičnimi izračuni</t>
  </si>
  <si>
    <t>5.</t>
  </si>
  <si>
    <t>Dobava in montaža dvokrake konzole 90°</t>
  </si>
  <si>
    <t>6.</t>
  </si>
  <si>
    <t>Dobava in montaža trikrake konzole 90°</t>
  </si>
  <si>
    <t>Dobava in montaža razdelilca v kandelabru z vgrajeno cevno varovalko 1X6A, za varovanje kabla do svetilke</t>
  </si>
  <si>
    <t>8.</t>
  </si>
  <si>
    <t>9.</t>
  </si>
  <si>
    <t>10.</t>
  </si>
  <si>
    <t>11.</t>
  </si>
  <si>
    <t xml:space="preserve">Dobava in vgadnja Fe/Zn 25x4mm ozemljitvenega traka s potrebnimi križnimi sponkami </t>
  </si>
  <si>
    <t>12.</t>
  </si>
  <si>
    <t>Dobava in montaža toplo cinkanih križnih sponk FeZn 60x60mm in izdelava križnih stikov</t>
  </si>
  <si>
    <t>13.</t>
  </si>
  <si>
    <t>Izdelava spojev z vijačenjem na kandelabre z dvema vijakoma M 10</t>
  </si>
  <si>
    <t>14.</t>
  </si>
  <si>
    <t>Dobava in vgradnja opozorilnega PVC traka napis elektrika</t>
  </si>
  <si>
    <t>15.</t>
  </si>
  <si>
    <t>Izdelava električnih in svetlobno tehničnih meritev po izvedenih delih</t>
  </si>
  <si>
    <t>16.</t>
  </si>
  <si>
    <t>Testiranje in vstavitev v pogon (funkc. preizkus)</t>
  </si>
  <si>
    <t>SKUPAJ ELEKTRO DELA</t>
  </si>
  <si>
    <t>6.2.</t>
  </si>
  <si>
    <t>NADZOR</t>
  </si>
  <si>
    <t>Projektantski nadzor nad gradbenimi deli</t>
  </si>
  <si>
    <t>Projektantski nadzor nad elektro deli</t>
  </si>
  <si>
    <t>Nadzor upravljalca CR</t>
  </si>
  <si>
    <t>Nadzor upravljalca državne ceste (DRI) po zahtevah iz izdanega soglasja</t>
  </si>
  <si>
    <t>Delna zapora ceste zaradi izvajanja del za potrebe elektromontažnih del</t>
  </si>
  <si>
    <t>SKUPAJ NADZOR</t>
  </si>
  <si>
    <t>6.3.</t>
  </si>
  <si>
    <t>NAČRT IZVEDENIH DEL</t>
  </si>
  <si>
    <t>Izdelava projekta izvedenih del JR v 3 izvodih vključno z izdelavo geodetskega posnetka</t>
  </si>
  <si>
    <t>Izdelava načrta obratovanja in vzdrževanja</t>
  </si>
  <si>
    <t>SKUPAJ NAČRT IZVEDENIH DEL</t>
  </si>
  <si>
    <t>6.0.</t>
  </si>
  <si>
    <t>SKUPAJ CESTNA RAZSVETLJAVA ELEKTRO DELA</t>
  </si>
  <si>
    <t>SKUPAJ GRADBENA DELA</t>
  </si>
  <si>
    <t>m²</t>
  </si>
  <si>
    <r>
      <t>Zunanja modularna LED cestna svetilka za široke ceste -</t>
    </r>
    <r>
      <rPr>
        <b/>
        <i/>
        <u/>
        <sz val="11"/>
        <rFont val="Ariel"/>
        <charset val="238"/>
      </rPr>
      <t xml:space="preserve"> z redukcijo</t>
    </r>
    <r>
      <rPr>
        <sz val="11"/>
        <rFont val="Ariel"/>
        <charset val="238"/>
      </rPr>
      <t xml:space="preserve">. Servisna življenska doba 60,000h (L80/B10). Primarno usmerjanje svetlobe - leče. Asimetrično sevajoča. Svetlobni tok 7453 lm, barva svetlobe: 740, barvna temperatura: 3000K. Visoko zmogljiva predstikalna naprava. Ohišje iz tlačno litega aluminija. Priklop na omrežje: 220..240V, AC, 50/60Hz. Moč 70 W. Dolžina: 690 mm, širina: 315 mm, višina: 74 mm. 60/76mm (direktni natik) in 42/60mm (pritrditev s strani). Zaščitna stopnja: IP66, zaščitni. Zaščitni razred II (RII - zaščitno izoliranje). IK 08. Certifikacijski znak: EAC, CE. 5 let garancije. Prenapetostna zaščita do 10 kV Po iztrošenosti led modula se le ta zamenja z novejšim modulom. Nagibni kot  -20° do + 15°. 5 let garancije. SBP. - </t>
    </r>
    <r>
      <rPr>
        <b/>
        <i/>
        <sz val="11"/>
        <rFont val="Ariel"/>
        <charset val="238"/>
      </rPr>
      <t>z redukcijo</t>
    </r>
    <r>
      <rPr>
        <sz val="11"/>
        <rFont val="Ariel"/>
        <charset val="238"/>
      </rPr>
      <t xml:space="preserve"> (kot. npr. THEOS LED MINI SR-T2)</t>
    </r>
  </si>
  <si>
    <r>
      <t xml:space="preserve">Zunanja modularna LED cestna svetilka za široke ceste </t>
    </r>
    <r>
      <rPr>
        <b/>
        <i/>
        <u/>
        <sz val="11"/>
        <rFont val="Ariel"/>
        <charset val="238"/>
      </rPr>
      <t>- brez redukcije</t>
    </r>
    <r>
      <rPr>
        <sz val="11"/>
        <rFont val="Ariel"/>
        <charset val="238"/>
      </rPr>
      <t xml:space="preserve">. Servisna življenska doba 60,000h (L80/B10). Primarno usmerjanje svetlobe - leče. Asimetrično sevajoča. Svetlobni tok 7453 lm, barva svetlobe: 740, barvna temperatura: 4000K. Brez redukcje moči. Visoko zmogljiva predstikalna naprava. Ohišje iz tlačno litega aluminija. Priklop na omrežje: 220..240V, AC, 50/60Hz. Moč 70 W. Dolžina: 690 mm, širina: 315 mm, višina: 74 mm. 60/76mm (direktni natik) in 42/60mm (pritrditev s strani). Zaščitna stopnja: IP66, zaščitni. Zaščitni razred II (RII - zaščitno izoliranje). IK 08. Certifikacijski znak: EAC, CE. 5 let garancije. Prenapetostna zaščita do 10 kV Po iztrošenosti led modula se le ta zamenja z novejšim modulom. Nagibni kot  -20° do + 15°. 5 let garancije. SBP. - </t>
    </r>
    <r>
      <rPr>
        <b/>
        <i/>
        <sz val="11"/>
        <rFont val="Ariel"/>
        <charset val="238"/>
      </rPr>
      <t>z redukcijo</t>
    </r>
    <r>
      <rPr>
        <sz val="11"/>
        <rFont val="Ariel"/>
        <charset val="238"/>
      </rPr>
      <t xml:space="preserve"> (kot. npr. THEOS LED MINI SR-T2)</t>
    </r>
  </si>
  <si>
    <r>
      <t>Zunanja modularna LED cestna svetilka za široke ceste 36W-</t>
    </r>
    <r>
      <rPr>
        <b/>
        <i/>
        <u/>
        <sz val="11"/>
        <rFont val="Ariel"/>
        <charset val="238"/>
      </rPr>
      <t xml:space="preserve"> z redukcijo</t>
    </r>
    <r>
      <rPr>
        <sz val="11"/>
        <rFont val="Ariel"/>
        <charset val="238"/>
      </rPr>
      <t xml:space="preserve">. Servisna življenska doba 60,000h (L80/B10). Primarno usmerjanje svetlobe - leče. Asimetrično sevajoča. Svetlobni tok 3600 lm, barva svetlobe: 740, barvna temperatura: 3000K. Visoko zmogljiva predstikalna naprava. Ohišje iz tlačno litega aluminija. Priklop na omrežje: 220..240V, AC, 50/60Hz. Moč 36 W. Direktni natik in 42/60mm (pritrditev s strani). Zaščitna stopnja: IP66, zaščitni. Zaščitni razred II (RII - zaščitno izoliranje). IK 08. Certifikacijski znak: EAC, CE. 5 let garancije. Prenapetostna zaščita do 10 kV Po iztrošenosti led modula se le ta zamenja z novejšim modulom. Nagibni kot  -20° do + 15°. 5 let garancije. SBP. - </t>
    </r>
    <r>
      <rPr>
        <b/>
        <i/>
        <sz val="11"/>
        <rFont val="Ariel"/>
        <charset val="238"/>
      </rPr>
      <t>z redukcijo</t>
    </r>
    <r>
      <rPr>
        <sz val="11"/>
        <rFont val="Ariel"/>
        <charset val="238"/>
      </rPr>
      <t xml:space="preserve"> (kot. npr. THEOS LED MINI SR)</t>
    </r>
  </si>
  <si>
    <t>SKUPAJ A + B</t>
  </si>
  <si>
    <t>REKAPITULACIJA - II. FAZA</t>
  </si>
  <si>
    <t>C.</t>
  </si>
  <si>
    <t>Demontaža obstoječega merilnega mesta</t>
  </si>
  <si>
    <t>Dobava in polaganje cevi PVC cevi Ø 75mm na globini 0.8m, za navezavo obstoječe CR</t>
  </si>
  <si>
    <t>Dobava in polaganje kabla NAYY-J  4x16+2.5mm²  v cev PVC Ø 75mm za navezavo obstoječe CR</t>
  </si>
  <si>
    <t xml:space="preserve">OCR
Dobava in montaža tipske plastične prostostoječe z vgrajeno pregrado za ločeno napajalno merilni del ter razvodno krmilni del javne razsvetljave, opremljena z dvema ključavnicama (Elektro in vzdrževalca) z urejenim dostopom s pločnika in ureditvijo okolice OCR in sicer s polaganjem pralnih plošč oz. polaganjem asfalta, v katero je vgrajena oprema:
</t>
  </si>
  <si>
    <t>-trifazni števec delovne energije (v skladu s SZP)</t>
  </si>
  <si>
    <t>~ozemljitev PY 16 mm</t>
  </si>
  <si>
    <t>~glavno stikalo ES68/40A</t>
  </si>
  <si>
    <t>~Inštalacijski odklopnik, karak. C6A, 1 polni, 10kA</t>
  </si>
  <si>
    <t>~svetlobno stikalo HTR</t>
  </si>
  <si>
    <t>~svetlobni senzor za HTR</t>
  </si>
  <si>
    <t>~preklopna ura DIGI 20</t>
  </si>
  <si>
    <t>- ločilnik 160A/3 EFEN</t>
  </si>
  <si>
    <t>- ločilnik 250A/3 EFEN</t>
  </si>
  <si>
    <t>- vložek NV 250/20A/3</t>
  </si>
  <si>
    <t>- vložek NV 160/10A/3</t>
  </si>
  <si>
    <t>- sponka ničelna PK 250/0</t>
  </si>
  <si>
    <t>~Podnožje odvodnika prenapetosti, razredC,VVP serija VARTEC,1P</t>
  </si>
  <si>
    <t>~Modul odvodnika prenapetosti, razred C, VVP255, 15 kA</t>
  </si>
  <si>
    <t>~uvodnice Pg, Cu za zbiralke, vrstne sponke, napisne ploščice, atesti, vezni in pritrdilni  material</t>
  </si>
  <si>
    <t>~pomožni rele PR 59 35</t>
  </si>
  <si>
    <t>~kontaktor KN 30</t>
  </si>
  <si>
    <t>~stikalo 4G 10-124U</t>
  </si>
  <si>
    <t>~cev PVC fi 110mm (5x1.5m)</t>
  </si>
  <si>
    <t>~vrstne sponke, napisne ploščice..</t>
  </si>
  <si>
    <t>~vezni in drobni material</t>
  </si>
  <si>
    <t>-montaža in povezava elementov v delavnici in preizkus</t>
  </si>
  <si>
    <t>ELEKTROENERGETSKI VODI - NN PRIKLJUČEK / OCR</t>
  </si>
  <si>
    <t>ELEKTROMONTAŽNA DELA</t>
  </si>
  <si>
    <t>Plačilo EE prispevka za novo števčno mesto 1x(3x20)A, stikalne manipulacije za zavarovanje gradbišča in izvedba priklopa s strani elektrodistributerja</t>
  </si>
  <si>
    <t xml:space="preserve">Stikalne manipulacije za vzpostavitev breznapetostnega stanja in zavarovanje gradbišča
</t>
  </si>
  <si>
    <t>Dobava in polaganje kabelskega vodnika  v že izdelano kabelsko kanalizacijo E-A2XY-J 4x70+1.5mm² do OCR</t>
  </si>
  <si>
    <t>Izdelava notranjih kabelskih končnikov 4x70mm² Al kpl. S priklopom kabla na odjemnem mestu OCR</t>
  </si>
  <si>
    <t>Izdelava notranjih kabelskih končnikov 4x16mm² kpl. S priklopom kabla na odjemnem mestu OCR</t>
  </si>
  <si>
    <t>Po pooblastilu izvajalec izvede celotni postopek priključitve cestne razsvetljave na NNO vključno s tripartitno pogodbo in plačilom omrežnine, pridobi vsa potrebna soglasja in sicer soglasje za  priključitev NNO z izdelavo elaborata priklopa na NN omrežje, s stroški soglasja za priklop in strošeki pogodbe o priključitvi, priključnina...</t>
  </si>
  <si>
    <t>ocenjeno</t>
  </si>
  <si>
    <t>SKUPAJ ELEKTROMONTAŽNA DELA</t>
  </si>
  <si>
    <t>1.3.</t>
  </si>
  <si>
    <t>Strojni izkop kabelskega jarka globine 1.0m in širine 0,4m, polaganje zaščitne cevi,  zemljišče III. do V.ktg.</t>
  </si>
  <si>
    <t>Izdelava 1x1 cevne kabelske kanalizacije iz PVC cevi 160mm, dobava, vgradnja in zaščita cevi s peskom granulacije 4-8mm v sloju 10cm nad cevmi, z dobavo in montažo distančnikov, za izvedbo priklopa na NNO (brez dobave cevi)</t>
  </si>
  <si>
    <t>Samo dobava PVC  cevi Ø 160mm in distančnikov, s predvleko</t>
  </si>
  <si>
    <t>Izdelava kabelske posteljice dimenzij 0.2x0.4m s peskom granulacije 0-4mm</t>
  </si>
  <si>
    <t>Povrnitev trase v staro stanje (fino planiranje)</t>
  </si>
  <si>
    <t>REKAPITULACIJA CESTNA RAZSVETLJAVA - NN PRIKLJUČEK</t>
  </si>
  <si>
    <t>REKAPITULACIJA CESTNA RAZSVETLJAVA -NN PRIKLJUČEK</t>
  </si>
  <si>
    <r>
      <t>Zunanja modularna LED cestna svetilka za široke ceste -</t>
    </r>
    <r>
      <rPr>
        <b/>
        <i/>
        <u/>
        <sz val="11"/>
        <rFont val="Ariel"/>
        <charset val="238"/>
      </rPr>
      <t xml:space="preserve"> z redukcijo</t>
    </r>
    <r>
      <rPr>
        <sz val="11"/>
        <rFont val="Ariel"/>
        <charset val="238"/>
      </rPr>
      <t xml:space="preserve">. Servisna življenska doba 60,000h (L80/B10). Primarno usmerjanje svetlobe - leče. Asimetrično sevajoča. Svetlobni tok 7453 lm, barva svetlobe: 740, barvna temperatura: 4000K. Visoko zmogljiva predstikalna naprava. Ohišje iz tlačno litega aluminija. Priklop na omrežje: 220..240V, AC, 50/60Hz. Moč 70 W. Dolžina: 690 mm, širina: 315 mm, višina: 74 mm. 60/76mm (direktni natik) in 42/60mm (pritrditev s strani). Zaščitna stopnja: IP66, zaščitni. Zaščitni razred II (RII - zaščitno izoliranje). IK 08. Certifikacijski znak: EAC, CE. 5 let garancije. Prenapetostna zaščita do 10 kV Po iztrošenosti led modula se le ta zamenja z novejšim modulom. Nagibni kot  -20° do + 15°. 5 let garancije. SBP. - </t>
    </r>
    <r>
      <rPr>
        <b/>
        <i/>
        <sz val="11"/>
        <rFont val="Ariel"/>
        <charset val="238"/>
      </rPr>
      <t>z redukcijo</t>
    </r>
    <r>
      <rPr>
        <sz val="11"/>
        <rFont val="Ariel"/>
        <charset val="238"/>
      </rPr>
      <t xml:space="preserve"> (kot. npr. THEOS LED MINI SR-T2)</t>
    </r>
  </si>
  <si>
    <t>Obeleženje in zakoličba trase obstoječih in projektiranih telefonskih in energetskih kablov, vodovoda ter kanalizacije in drugih komunalnih vodov ter označbe križanj:</t>
  </si>
  <si>
    <t>Pripravljalna dela na gradbišču</t>
  </si>
  <si>
    <t>Izdelava AB kabelskega jaška  iz B.C. Ø60/100cm, izdelava AB temeljne plošče 20 cm, z odprtinami za cevi (montažo tipskih uvodnic) kabelske kanalizacije z izdelavo AB nosilne plošče 25 cm ,tulca nad nosilno ploščo min.250mm, ometavanje in finalna obdelava jaška, izdelavo povezave in pritrditve valjanca v jašku, brez dobave LŽ pokrova</t>
  </si>
  <si>
    <t>SKUPAJ A+ B+C:</t>
  </si>
  <si>
    <t>REKAPITULACIJA - ZAŠČITA IN PRESTAVITEV NN OMREŽJA / I. FAZA</t>
  </si>
  <si>
    <t>2.1. SKUPAJ ELEKTROMONTAŽNA DELA</t>
  </si>
  <si>
    <t>2.2. SKUPAJ GRADBENA DELA</t>
  </si>
  <si>
    <t>A + B SKUPAJ</t>
  </si>
  <si>
    <t>Zakoličenje kablovodov</t>
  </si>
  <si>
    <t>Projekt izvedenih del v 3 izvodih</t>
  </si>
  <si>
    <t>Trasiranje trase kabelskega kabla oz.</t>
  </si>
  <si>
    <t>kabelske kanalizacije z označevanjem</t>
  </si>
  <si>
    <t>v naselju ali ovirami:</t>
  </si>
  <si>
    <t xml:space="preserve">Ročni izkop kabelskega jarka (0.6mx1.0m) </t>
  </si>
  <si>
    <t>po obeleženi trasi obstoječih NN KBV</t>
  </si>
  <si>
    <t>zasutje nad opozorilnim trakom z izkopanim</t>
  </si>
  <si>
    <t xml:space="preserve">materialom z utrjevanjem po slojih po 20-25cm, </t>
  </si>
  <si>
    <t xml:space="preserve">zaščita s PVC ščitniki, odvoz odvečenega </t>
  </si>
  <si>
    <t>materiala in ureditev terena v prvotno stanje</t>
  </si>
  <si>
    <t>v zemljišču III. Kategorije</t>
  </si>
  <si>
    <t>(brez dobave cevi)</t>
  </si>
  <si>
    <t>obbetoniranje pod povoznimi površinami z betonom C20/25</t>
  </si>
  <si>
    <t xml:space="preserve">Ročni izkop kabelskega jarka (0.6mx1.0m), </t>
  </si>
  <si>
    <t>po obeleženi trasi obstoječe kabelske kanalizacije,</t>
  </si>
  <si>
    <t>dodatna vgradnja 1x PVC cevi 160mm,</t>
  </si>
  <si>
    <t>Obbetoniranje obstoječe kabelske kanalizacije</t>
  </si>
  <si>
    <t>s pustim betonom C20/25 pod povoznimi površinami (uvozi)</t>
  </si>
  <si>
    <t xml:space="preserve">Podaljšanje koncev obstoječih cevi izven </t>
  </si>
  <si>
    <t xml:space="preserve">asfaltnih površin s cevmi premera 160 mm </t>
  </si>
  <si>
    <t xml:space="preserve">Zasipi EKK in KJ po potrebi z ustreznimi peščenimi frakcijami </t>
  </si>
  <si>
    <t>ter utrjevanje v slojih po 20cm, granulacije 0-4mm in</t>
  </si>
  <si>
    <t>utrjevanje z vibracijsko ploščo v sloju po 20cm do višine pločnika</t>
  </si>
  <si>
    <t xml:space="preserve">Dobava in polaganje PVC opozorilnega </t>
  </si>
  <si>
    <t>traku "POZOR ELEKTRIKA"</t>
  </si>
  <si>
    <r>
      <t xml:space="preserve">Samo dobava PVC cevi </t>
    </r>
    <r>
      <rPr>
        <sz val="10"/>
        <rFont val="Arial"/>
        <family val="2"/>
        <charset val="238"/>
      </rPr>
      <t>Ø</t>
    </r>
    <r>
      <rPr>
        <sz val="10"/>
        <rFont val="Arial CE"/>
        <family val="2"/>
        <charset val="238"/>
      </rPr>
      <t>160mm,</t>
    </r>
  </si>
  <si>
    <t>rdeče barve s predvleko</t>
  </si>
  <si>
    <t>Vris kabelske kanalizacije v</t>
  </si>
  <si>
    <t>podzemni kataster</t>
  </si>
  <si>
    <t>Nepredvidena dela, drobni material (5%)</t>
  </si>
  <si>
    <t xml:space="preserve">ur </t>
  </si>
  <si>
    <t xml:space="preserve">Izvedba stikalnih manipulacij v TP 
in preklopi za zagotovitev breznapetostnega stanja na delovišču ter zavarovanje izklopljenih naprev pred zmotnim vklopom, ter ponovni vklop, stroški elektro prevzema </t>
  </si>
  <si>
    <t>Nadzor DES službe</t>
  </si>
  <si>
    <t>Nepredvidena dela, drobni 
material (3%)</t>
  </si>
  <si>
    <t>Skupaj elektromontažna dela</t>
  </si>
  <si>
    <t xml:space="preserve">Skupaj gredbena dela: </t>
  </si>
  <si>
    <t>vključno z demontažo in ponovnim</t>
  </si>
  <si>
    <t>razvlačenjem in napenjanjem prostozračnih vodnikov,</t>
  </si>
  <si>
    <t>(Gradbena dela v popisu gradbenih del)</t>
  </si>
  <si>
    <t>Prestavitev obstoječega NN droga za 2.0m izven območja 
rekonstrukcije,</t>
  </si>
  <si>
    <t xml:space="preserve">Demontaža obstoječih prostozračnih vodnikov NNO </t>
  </si>
  <si>
    <t>Ponovno razvlačenje in napenjanje obstoječega 
SKS 3x70+71,5mm2</t>
  </si>
  <si>
    <t>Transport, zavarovanje objekta, puščanje v pogon,</t>
  </si>
  <si>
    <t>električne meritve:</t>
  </si>
  <si>
    <t>izolacijske upornosti</t>
  </si>
  <si>
    <t>upornosti združene ozemljitve</t>
  </si>
  <si>
    <t>upornosti kratkostičnih zank</t>
  </si>
  <si>
    <t>padcev napetosti na koncu vodov</t>
  </si>
  <si>
    <t>-</t>
  </si>
  <si>
    <t>2.1.1. REKAPITULACIJA - PRESTAVITEV IN ZAŠČITA TKO / I. FAZA</t>
  </si>
  <si>
    <t>2.1.1. KABLI</t>
  </si>
  <si>
    <t>2.1.2. GRADBENA DELA</t>
  </si>
  <si>
    <t>2.1.3. MATERIAL VEČJE VREDNOSTI</t>
  </si>
  <si>
    <t>2.1.4. MERITVE IN DOKUMENTACIJA</t>
  </si>
  <si>
    <t>2.1.5. DRUGO</t>
  </si>
  <si>
    <t>T.2.1. PREDRAČUN Z REKAPITULACIJO</t>
  </si>
  <si>
    <t>( dobava in montaža )</t>
  </si>
  <si>
    <t>Odkaz obstoječih TK vodov in</t>
  </si>
  <si>
    <t>ostale komunalne infrastrukture pred</t>
  </si>
  <si>
    <t>pričetkom del</t>
  </si>
  <si>
    <t>predvideno</t>
  </si>
  <si>
    <t>2.1.2.1. GRADBENA IN MONTAŽNA DELA S PREVOZI</t>
  </si>
  <si>
    <t xml:space="preserve">Ročni izkop kabelskega jarka (0.6m x 1.0m), </t>
  </si>
  <si>
    <t>po obeleženi trasi obstoječega TKO,</t>
  </si>
  <si>
    <t>in prilagoditev poteka glede na ostale komunalne vode,</t>
  </si>
  <si>
    <t xml:space="preserve">odvoz odvečenega materiala in </t>
  </si>
  <si>
    <t>ureditev terena v prvotno stanje</t>
  </si>
  <si>
    <t>v zemljišču III.  Kategorije</t>
  </si>
  <si>
    <t xml:space="preserve">Dodatek za ročni izkop nad obstoječim kablom. </t>
  </si>
  <si>
    <t>Globina 1,0m - zemljišče IV.ktg.</t>
  </si>
  <si>
    <t xml:space="preserve">Rušenje stropa TK jaškov in mehanska ojačitev, izdelava </t>
  </si>
  <si>
    <t xml:space="preserve">stenskega in stropnega opaža, nivojska prilagoditev, dobava in namestitev armature, </t>
  </si>
  <si>
    <t xml:space="preserve">betoniranje sten in stropa z betonom C25/20, razopaženje, demontaža in </t>
  </si>
  <si>
    <t xml:space="preserve">ponovna montaža LŽ novefa pokrova z okvirjem ,odvoz odkopanega materiala, ometavanje </t>
  </si>
  <si>
    <t>in finalna obdelava jaška, v zemljišču III. ktg. - brez dobave LŽ pokrova (obstoječi).</t>
  </si>
  <si>
    <t xml:space="preserve">ometavanje in finalna obdelava jaška, v zemljišču III. ktg. - brez dobave LŽ pokrova </t>
  </si>
  <si>
    <t>Dobava in položitev opozorilnega traku v že</t>
  </si>
  <si>
    <t>izkopan kabelski jarek z napisom TELEKOM</t>
  </si>
  <si>
    <t>Podaljšanje koncev cevi izven asfaltnih površin s cevmi</t>
  </si>
  <si>
    <t xml:space="preserve">premera 103,6/110 mm, PVC 125 mm ali dvosloj. </t>
  </si>
  <si>
    <t>PEHD cevmi  premera 50mm</t>
  </si>
  <si>
    <t>Zasipi z ustreznimi peščenimi</t>
  </si>
  <si>
    <t>frakcijami ter utrjevanje v slojih po 20cm, granulacije 0-4mm</t>
  </si>
  <si>
    <t>Dobava in montaža težkega LTŽ pokrova komplet z okvirjem nislnosti 400kN</t>
  </si>
  <si>
    <t>Prevoz materialov večjih vrednosti</t>
  </si>
  <si>
    <t>Izdelava geodetskega posnetka - do 650 m</t>
  </si>
  <si>
    <t xml:space="preserve">Izdelava elaborata izvršilne tehnične dokumentacije kabelske </t>
  </si>
  <si>
    <t xml:space="preserve">kanalizacije, kjer je osnova  geodetski posnetek  </t>
  </si>
  <si>
    <t>Vnos sprememb v obstoječo izvršilno tehnično dokumentacijo</t>
  </si>
  <si>
    <t>Izdelava PID-a z uporabo obstoječih elaboratov izvršilno tehnične dokumentacije</t>
  </si>
  <si>
    <t>Tehnični nadzor TELEKOM - predvideno</t>
  </si>
  <si>
    <t>Organizacija in zavarovanje gradbišča</t>
  </si>
  <si>
    <t>2.1.2. REKAPITULACIJA - PRESTAVITEV IN ZAŠČITA TKO / II. FAZA</t>
  </si>
  <si>
    <t>in finalna obdelava jaška, v zemljišču 4. ktg. - brez dobave LŽ pokrova (obstoječi).</t>
  </si>
  <si>
    <t>Izdelava geodetskega posnetka - do 250 m</t>
  </si>
  <si>
    <t>OBČINA</t>
  </si>
  <si>
    <t>DRSI</t>
  </si>
  <si>
    <t>% OBČINA</t>
  </si>
  <si>
    <t>% DRSI</t>
  </si>
  <si>
    <t>OBČINA BREŽICE</t>
  </si>
  <si>
    <t>PLOČNIK</t>
  </si>
  <si>
    <t>Izdelava načrta izvedenih del (PID) za cesto in pločnik v štirih (4) tiskanih in digitalnih (*.dwg, *.doc, *.pdf) izvodih,  v skladu z Zakonom o graditvi objektov in Pravilnikom o  projektni dokumentaciji ter izdelava BCP obrazcev</t>
  </si>
  <si>
    <t xml:space="preserve">Izgradnja pločnika Kalin - Obrežje ob 
R3-675/1481, Mokrice - Obrežje - Slovenska vas od km 1.504 do km 2.645 (1. in 2. FAZA)
</t>
  </si>
  <si>
    <t>OP6</t>
  </si>
  <si>
    <t>V ceni so zajeta vsa dela, ki izhajajo iz varnostnega načrta projekta</t>
  </si>
  <si>
    <t>V ceni so zajeta vsa dela, ki izhajajo iz varnostnega načrta 
projekta</t>
  </si>
  <si>
    <t>SKUPNA REKAPITULACIJA PROJEKTA - PLOČNIK 1. IN 2. FAZA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</si>
</sst>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0.00\ &quot;€&quot;_-;\-* #,##0.00\ &quot;€&quot;_-;_-* &quot;-&quot;??\ &quot;€&quot;_-;_-@_-"/>
    <numFmt numFmtId="164" formatCode="_-* #,##0.00\ _€_-;\-* #,##0.00\ _€_-;_-* &quot;-&quot;??\ _€_-;_-@_-"/>
    <numFmt numFmtId="165" formatCode="#,##0.00\ [$€-401]"/>
    <numFmt numFmtId="166" formatCode="#,##0.00\ [$€-1]"/>
    <numFmt numFmtId="167" formatCode="#,##0.000"/>
    <numFmt numFmtId="168" formatCode="#,##0&quot;      &quot;;\-#,##0&quot;      &quot;"/>
    <numFmt numFmtId="169" formatCode="&quot;SIT&quot;#,##0\ ;&quot;(SIT&quot;#,##0\)"/>
    <numFmt numFmtId="170" formatCode="mmmm\ d&quot;, &quot;yyyy"/>
    <numFmt numFmtId="171" formatCode="#,##0.00&quot;      &quot;;\-#,##0.00&quot;      &quot;"/>
    <numFmt numFmtId="172" formatCode="_-* #,##0.00\ _S_I_T_-;\-* #,##0.00\ _S_I_T_-;_-* &quot;-&quot;??\ _S_I_T_-;_-@_-"/>
    <numFmt numFmtId="173" formatCode="_-* #.##0.00\ &quot;SIT&quot;_-;\-* #.##0.00\ &quot;SIT&quot;_-;_-* &quot;-&quot;??\ &quot;SIT&quot;_-;_-@_-"/>
    <numFmt numFmtId="174" formatCode="_-* #,##0.00\ [$€-1]_-;\-* #,##0.00\ [$€-1]_-;_-* &quot;-&quot;??\ [$€-1]_-;_-@_-"/>
    <numFmt numFmtId="175" formatCode="[$-424]General"/>
    <numFmt numFmtId="176" formatCode="#,##0.00\ &quot;€&quot;"/>
    <numFmt numFmtId="177" formatCode="_-* #,##0.00\ &quot;SIT&quot;_-;\-* #,##0.00\ &quot;SIT&quot;_-;_-* &quot;-&quot;??\ &quot;SIT&quot;_-;_-@_-"/>
    <numFmt numFmtId="178" formatCode="#,##0\ [$€-1]"/>
    <numFmt numFmtId="179" formatCode="_-* #,##0_-;\-* #,##0_-;_-* &quot;-&quot;??_-;_-@_-"/>
    <numFmt numFmtId="180" formatCode="&quot;SIT&quot;\ #,##0_);\(&quot;SIT&quot;\ #,##0\)"/>
    <numFmt numFmtId="181" formatCode="0.00_)"/>
    <numFmt numFmtId="182" formatCode="0_)"/>
    <numFmt numFmtId="183" formatCode="_(* #,##0.00_);_(* \(#,##0.00\);_(* &quot;-&quot;??_);_(@_)"/>
    <numFmt numFmtId="184" formatCode="###,###,###,###.00"/>
    <numFmt numFmtId="185" formatCode="#,##0.00\ _S_I_T"/>
  </numFmts>
  <fonts count="50">
    <font>
      <sz val="10"/>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name val="Arial"/>
      <family val="2"/>
      <charset val="238"/>
    </font>
    <font>
      <sz val="10"/>
      <name val="Arial"/>
      <family val="2"/>
      <charset val="238"/>
    </font>
    <font>
      <sz val="8"/>
      <name val="Arial"/>
      <family val="2"/>
      <charset val="238"/>
    </font>
    <font>
      <b/>
      <sz val="15"/>
      <color theme="3"/>
      <name val="Calibri"/>
      <family val="2"/>
      <charset val="238"/>
      <scheme val="minor"/>
    </font>
    <font>
      <b/>
      <sz val="13"/>
      <color theme="3"/>
      <name val="Calibri"/>
      <family val="2"/>
      <charset val="238"/>
      <scheme val="minor"/>
    </font>
    <font>
      <b/>
      <sz val="11"/>
      <color theme="1"/>
      <name val="Calibri"/>
      <family val="2"/>
      <charset val="238"/>
      <scheme val="minor"/>
    </font>
    <font>
      <sz val="10"/>
      <name val="Arial CE"/>
      <charset val="238"/>
    </font>
    <font>
      <sz val="12"/>
      <name val="Times New Roman"/>
      <family val="1"/>
      <charset val="238"/>
    </font>
    <font>
      <sz val="11"/>
      <color theme="1"/>
      <name val="Arial"/>
      <family val="2"/>
      <charset val="238"/>
    </font>
    <font>
      <sz val="10"/>
      <color theme="1"/>
      <name val="Arial CE"/>
      <charset val="238"/>
    </font>
    <font>
      <sz val="10"/>
      <name val="Arial"/>
      <family val="2"/>
      <charset val="238"/>
    </font>
    <font>
      <b/>
      <sz val="12"/>
      <color indexed="8"/>
      <name val="SSPalatino"/>
      <charset val="238"/>
    </font>
    <font>
      <b/>
      <sz val="11"/>
      <name val="Arial"/>
      <family val="2"/>
      <charset val="238"/>
    </font>
    <font>
      <sz val="11"/>
      <color theme="6" tint="-0.249977111117893"/>
      <name val="Arial"/>
      <family val="2"/>
      <charset val="238"/>
    </font>
    <font>
      <b/>
      <sz val="11"/>
      <name val="Ariel"/>
      <charset val="238"/>
    </font>
    <font>
      <b/>
      <u/>
      <sz val="11"/>
      <color indexed="54"/>
      <name val="Ariel"/>
      <charset val="238"/>
    </font>
    <font>
      <b/>
      <u/>
      <sz val="11"/>
      <color theme="6" tint="-0.249977111117893"/>
      <name val="Ariel"/>
      <charset val="238"/>
    </font>
    <font>
      <sz val="11"/>
      <name val="Ariel"/>
      <charset val="238"/>
    </font>
    <font>
      <sz val="11"/>
      <color theme="6" tint="-0.249977111117893"/>
      <name val="Ariel"/>
      <charset val="238"/>
    </font>
    <font>
      <sz val="11"/>
      <color indexed="54"/>
      <name val="Ariel"/>
      <charset val="238"/>
    </font>
    <font>
      <b/>
      <sz val="11"/>
      <color theme="1"/>
      <name val="Ariel"/>
      <charset val="238"/>
    </font>
    <font>
      <sz val="11"/>
      <color theme="1"/>
      <name val="Ariel"/>
      <charset val="238"/>
    </font>
    <font>
      <sz val="11"/>
      <color indexed="8"/>
      <name val="Ariel"/>
      <charset val="238"/>
    </font>
    <font>
      <b/>
      <sz val="11"/>
      <color indexed="9"/>
      <name val="Ariel"/>
      <charset val="238"/>
    </font>
    <font>
      <sz val="11"/>
      <color rgb="FFFF0000"/>
      <name val="Ariel"/>
      <charset val="238"/>
    </font>
    <font>
      <sz val="11"/>
      <color indexed="10"/>
      <name val="Ariel"/>
      <charset val="238"/>
    </font>
    <font>
      <b/>
      <sz val="11"/>
      <color indexed="54"/>
      <name val="Ariel"/>
      <charset val="238"/>
    </font>
    <font>
      <sz val="11"/>
      <color rgb="FF00B050"/>
      <name val="Ariel"/>
      <charset val="238"/>
    </font>
    <font>
      <b/>
      <u/>
      <sz val="11"/>
      <color rgb="FFFF0000"/>
      <name val="Ariel"/>
      <charset val="238"/>
    </font>
    <font>
      <vertAlign val="superscript"/>
      <sz val="11"/>
      <name val="Ariel"/>
      <charset val="238"/>
    </font>
    <font>
      <b/>
      <sz val="11"/>
      <color rgb="FFFF0000"/>
      <name val="Ariel"/>
      <charset val="238"/>
    </font>
    <font>
      <i/>
      <sz val="11"/>
      <name val="Ariel"/>
      <charset val="238"/>
    </font>
    <font>
      <b/>
      <sz val="10"/>
      <name val="Arial CE"/>
      <charset val="238"/>
    </font>
    <font>
      <sz val="10"/>
      <color indexed="8"/>
      <name val="MS Sans Serif"/>
      <family val="2"/>
      <charset val="238"/>
    </font>
    <font>
      <sz val="10"/>
      <name val="Arial CE"/>
      <family val="2"/>
      <charset val="238"/>
    </font>
    <font>
      <b/>
      <i/>
      <sz val="11"/>
      <name val="Ariel"/>
      <charset val="238"/>
    </font>
    <font>
      <b/>
      <i/>
      <u/>
      <sz val="11"/>
      <name val="Ariel"/>
      <charset val="238"/>
    </font>
    <font>
      <b/>
      <u/>
      <sz val="11"/>
      <name val="Ariel"/>
      <charset val="238"/>
    </font>
    <font>
      <b/>
      <u/>
      <sz val="11"/>
      <name val="Arial"/>
      <family val="2"/>
      <charset val="238"/>
    </font>
    <font>
      <b/>
      <i/>
      <u/>
      <sz val="11"/>
      <name val="Arial"/>
      <family val="2"/>
      <charset val="238"/>
    </font>
    <font>
      <sz val="11"/>
      <name val="Arial CE"/>
      <family val="2"/>
      <charset val="238"/>
    </font>
    <font>
      <b/>
      <i/>
      <u/>
      <sz val="11"/>
      <name val="Arial CE"/>
      <charset val="238"/>
    </font>
    <font>
      <sz val="11"/>
      <name val="Arial CE"/>
      <charset val="238"/>
    </font>
  </fonts>
  <fills count="5">
    <fill>
      <patternFill patternType="none"/>
    </fill>
    <fill>
      <patternFill patternType="gray125"/>
    </fill>
    <fill>
      <patternFill patternType="solid">
        <fgColor indexed="55"/>
        <bgColor indexed="64"/>
      </patternFill>
    </fill>
    <fill>
      <patternFill patternType="solid">
        <fgColor theme="0" tint="-0.14999847407452621"/>
        <bgColor indexed="64"/>
      </patternFill>
    </fill>
    <fill>
      <patternFill patternType="solid">
        <fgColor theme="4" tint="0.79998168889431442"/>
        <bgColor indexed="64"/>
      </patternFill>
    </fill>
  </fills>
  <borders count="34">
    <border>
      <left/>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bottom style="medium">
        <color indexed="8"/>
      </bottom>
      <diagonal/>
    </border>
    <border>
      <left/>
      <right/>
      <top style="thin">
        <color indexed="8"/>
      </top>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style="thin">
        <color theme="4"/>
      </top>
      <bottom style="double">
        <color theme="4"/>
      </bottom>
      <diagonal/>
    </border>
    <border>
      <left/>
      <right/>
      <top style="thin">
        <color indexed="64"/>
      </top>
      <bottom/>
      <diagonal/>
    </border>
    <border>
      <left/>
      <right/>
      <top style="medium">
        <color indexed="8"/>
      </top>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auto="1"/>
      </top>
      <bottom style="thin">
        <color auto="1"/>
      </bottom>
      <diagonal/>
    </border>
    <border>
      <left/>
      <right/>
      <top style="thin">
        <color auto="1"/>
      </top>
      <bottom style="medium">
        <color auto="1"/>
      </bottom>
      <diagonal/>
    </border>
    <border>
      <left/>
      <right/>
      <top style="thin">
        <color auto="1"/>
      </top>
      <bottom style="thin">
        <color auto="1"/>
      </bottom>
      <diagonal/>
    </border>
    <border>
      <left/>
      <right/>
      <top style="thin">
        <color auto="1"/>
      </top>
      <bottom style="medium">
        <color auto="1"/>
      </bottom>
      <diagonal/>
    </border>
    <border>
      <left/>
      <right/>
      <top style="thin">
        <color indexed="64"/>
      </top>
      <bottom/>
      <diagonal/>
    </border>
    <border>
      <left style="thin">
        <color indexed="64"/>
      </left>
      <right/>
      <top style="thin">
        <color auto="1"/>
      </top>
      <bottom style="medium">
        <color indexed="64"/>
      </bottom>
      <diagonal/>
    </border>
    <border>
      <left style="thin">
        <color indexed="64"/>
      </left>
      <right/>
      <top style="thin">
        <color auto="1"/>
      </top>
      <bottom style="thin">
        <color indexed="64"/>
      </bottom>
      <diagonal/>
    </border>
    <border>
      <left style="thin">
        <color indexed="64"/>
      </left>
      <right/>
      <top/>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double">
        <color indexed="64"/>
      </top>
      <bottom/>
      <diagonal/>
    </border>
    <border>
      <left/>
      <right/>
      <top/>
      <bottom style="double">
        <color indexed="64"/>
      </bottom>
      <diagonal/>
    </border>
    <border>
      <left/>
      <right/>
      <top style="thin">
        <color auto="1"/>
      </top>
      <bottom style="thin">
        <color auto="1"/>
      </bottom>
      <diagonal/>
    </border>
  </borders>
  <cellStyleXfs count="40">
    <xf numFmtId="0" fontId="0" fillId="0" borderId="0"/>
    <xf numFmtId="168" fontId="8" fillId="0" borderId="0" applyFill="0" applyBorder="0" applyAlignment="0" applyProtection="0"/>
    <xf numFmtId="169" fontId="8" fillId="0" borderId="0" applyFill="0" applyBorder="0" applyAlignment="0" applyProtection="0"/>
    <xf numFmtId="170" fontId="8" fillId="0" borderId="0" applyFill="0" applyBorder="0" applyAlignment="0" applyProtection="0"/>
    <xf numFmtId="2" fontId="8" fillId="0" borderId="0" applyFill="0" applyBorder="0" applyAlignment="0" applyProtection="0"/>
    <xf numFmtId="0" fontId="7" fillId="0" borderId="0"/>
    <xf numFmtId="0" fontId="8" fillId="0" borderId="0"/>
    <xf numFmtId="0" fontId="8" fillId="0" borderId="0"/>
    <xf numFmtId="0" fontId="10" fillId="0" borderId="8" applyNumberFormat="0" applyFill="0" applyAlignment="0" applyProtection="0"/>
    <xf numFmtId="0" fontId="11" fillId="0" borderId="9" applyNumberFormat="0" applyFill="0" applyAlignment="0" applyProtection="0"/>
    <xf numFmtId="0" fontId="12" fillId="0" borderId="10" applyNumberFormat="0" applyFill="0" applyAlignment="0" applyProtection="0"/>
    <xf numFmtId="0" fontId="6" fillId="0" borderId="0"/>
    <xf numFmtId="172" fontId="8" fillId="0" borderId="0" applyFont="0" applyFill="0" applyBorder="0" applyAlignment="0" applyProtection="0"/>
    <xf numFmtId="0" fontId="5" fillId="0" borderId="0"/>
    <xf numFmtId="173" fontId="8" fillId="0" borderId="0" applyFont="0" applyFill="0" applyBorder="0" applyAlignment="0" applyProtection="0"/>
    <xf numFmtId="0" fontId="13" fillId="0" borderId="0"/>
    <xf numFmtId="0" fontId="4" fillId="0" borderId="0"/>
    <xf numFmtId="0" fontId="3" fillId="0" borderId="0"/>
    <xf numFmtId="0" fontId="8" fillId="0" borderId="0"/>
    <xf numFmtId="49" fontId="14" fillId="0" borderId="7">
      <alignment horizontal="left" vertical="top" wrapText="1"/>
    </xf>
    <xf numFmtId="0" fontId="8" fillId="0" borderId="0"/>
    <xf numFmtId="0" fontId="15" fillId="0" borderId="0"/>
    <xf numFmtId="175" fontId="16" fillId="0" borderId="0"/>
    <xf numFmtId="44" fontId="8" fillId="0" borderId="0" applyFont="0" applyFill="0" applyBorder="0" applyAlignment="0" applyProtection="0"/>
    <xf numFmtId="44" fontId="8" fillId="0" borderId="0" applyFont="0" applyFill="0" applyBorder="0" applyAlignment="0" applyProtection="0"/>
    <xf numFmtId="0" fontId="8" fillId="0" borderId="0"/>
    <xf numFmtId="0" fontId="15" fillId="0" borderId="0"/>
    <xf numFmtId="0" fontId="17" fillId="0" borderId="0"/>
    <xf numFmtId="0" fontId="18" fillId="0" borderId="0" applyFill="0" applyBorder="0" applyProtection="0"/>
    <xf numFmtId="0" fontId="18" fillId="0" borderId="0"/>
    <xf numFmtId="177" fontId="18" fillId="0" borderId="0" applyFont="0" applyFill="0" applyBorder="0" applyAlignment="0" applyProtection="0"/>
    <xf numFmtId="172" fontId="18" fillId="0" borderId="0" applyFont="0" applyFill="0" applyBorder="0" applyAlignment="0" applyProtection="0"/>
    <xf numFmtId="164" fontId="17" fillId="0" borderId="0" applyFont="0" applyFill="0" applyBorder="0" applyAlignment="0" applyProtection="0"/>
    <xf numFmtId="0" fontId="8" fillId="0" borderId="0"/>
    <xf numFmtId="164" fontId="8" fillId="0" borderId="0" applyFont="0" applyFill="0" applyBorder="0" applyAlignment="0" applyProtection="0"/>
    <xf numFmtId="0" fontId="2" fillId="0" borderId="0"/>
    <xf numFmtId="9" fontId="8" fillId="0" borderId="0" applyFont="0" applyFill="0" applyBorder="0" applyAlignment="0" applyProtection="0"/>
    <xf numFmtId="0" fontId="1" fillId="0" borderId="0"/>
    <xf numFmtId="0" fontId="8" fillId="0" borderId="0"/>
    <xf numFmtId="0" fontId="40" fillId="0" borderId="0"/>
  </cellStyleXfs>
  <cellXfs count="638">
    <xf numFmtId="0" fontId="0" fillId="0" borderId="0" xfId="0"/>
    <xf numFmtId="0" fontId="7" fillId="0" borderId="0" xfId="0" applyFont="1"/>
    <xf numFmtId="2" fontId="7" fillId="3" borderId="14" xfId="0" applyNumberFormat="1" applyFont="1" applyFill="1" applyBorder="1" applyAlignment="1">
      <alignment vertical="top"/>
    </xf>
    <xf numFmtId="0" fontId="19" fillId="3" borderId="14" xfId="0" applyFont="1" applyFill="1" applyBorder="1" applyAlignment="1">
      <alignment vertical="justify"/>
    </xf>
    <xf numFmtId="2" fontId="7" fillId="0" borderId="0" xfId="0" applyNumberFormat="1" applyFont="1" applyBorder="1" applyAlignment="1">
      <alignment vertical="top"/>
    </xf>
    <xf numFmtId="0" fontId="19" fillId="0" borderId="0" xfId="0" applyFont="1" applyBorder="1" applyAlignment="1">
      <alignment vertical="justify"/>
    </xf>
    <xf numFmtId="0" fontId="19" fillId="0" borderId="0" xfId="0" applyFont="1" applyBorder="1" applyAlignment="1">
      <alignment horizontal="right"/>
    </xf>
    <xf numFmtId="2" fontId="7" fillId="0" borderId="13" xfId="0" applyNumberFormat="1" applyFont="1" applyBorder="1" applyAlignment="1">
      <alignment vertical="top"/>
    </xf>
    <xf numFmtId="0" fontId="19" fillId="0" borderId="13" xfId="0" applyFont="1" applyBorder="1" applyAlignment="1">
      <alignment vertical="justify"/>
    </xf>
    <xf numFmtId="174" fontId="7" fillId="0" borderId="0" xfId="0" applyNumberFormat="1" applyFont="1" applyBorder="1" applyAlignment="1"/>
    <xf numFmtId="0" fontId="7" fillId="0" borderId="17" xfId="0" applyFont="1" applyBorder="1"/>
    <xf numFmtId="4" fontId="19" fillId="0" borderId="17" xfId="0" applyNumberFormat="1" applyFont="1" applyBorder="1" applyAlignment="1">
      <alignment vertical="justify"/>
    </xf>
    <xf numFmtId="174" fontId="19" fillId="0" borderId="22" xfId="0" applyNumberFormat="1" applyFont="1" applyFill="1" applyBorder="1" applyAlignment="1">
      <alignment horizontal="right"/>
    </xf>
    <xf numFmtId="4" fontId="19" fillId="0" borderId="0" xfId="0" applyNumberFormat="1" applyFont="1" applyBorder="1" applyAlignment="1">
      <alignment vertical="center"/>
    </xf>
    <xf numFmtId="174" fontId="19" fillId="0" borderId="0" xfId="0" applyNumberFormat="1" applyFont="1" applyFill="1" applyBorder="1" applyAlignment="1">
      <alignment horizontal="right" vertical="center"/>
    </xf>
    <xf numFmtId="174" fontId="19" fillId="0" borderId="22" xfId="0" applyNumberFormat="1" applyFont="1" applyFill="1" applyBorder="1" applyAlignment="1">
      <alignment horizontal="right" vertical="center"/>
    </xf>
    <xf numFmtId="1" fontId="19" fillId="0" borderId="0" xfId="0" applyNumberFormat="1" applyFont="1" applyBorder="1" applyAlignment="1">
      <alignment horizontal="center" vertical="top"/>
    </xf>
    <xf numFmtId="174" fontId="19" fillId="3" borderId="14" xfId="0" applyNumberFormat="1" applyFont="1" applyFill="1" applyBorder="1" applyAlignment="1">
      <alignment horizontal="right"/>
    </xf>
    <xf numFmtId="174" fontId="19" fillId="3" borderId="20" xfId="0" applyNumberFormat="1" applyFont="1" applyFill="1" applyBorder="1" applyAlignment="1">
      <alignment horizontal="right"/>
    </xf>
    <xf numFmtId="174" fontId="19" fillId="0" borderId="0" xfId="0" applyNumberFormat="1" applyFont="1" applyFill="1" applyBorder="1" applyAlignment="1">
      <alignment horizontal="right"/>
    </xf>
    <xf numFmtId="174" fontId="19" fillId="0" borderId="13" xfId="0" applyNumberFormat="1" applyFont="1" applyFill="1" applyBorder="1" applyAlignment="1">
      <alignment horizontal="right"/>
    </xf>
    <xf numFmtId="174" fontId="19" fillId="0" borderId="21" xfId="0" applyNumberFormat="1" applyFont="1" applyFill="1" applyBorder="1" applyAlignment="1">
      <alignment horizontal="right"/>
    </xf>
    <xf numFmtId="4" fontId="20" fillId="0" borderId="0" xfId="0" applyNumberFormat="1" applyFont="1"/>
    <xf numFmtId="165" fontId="22" fillId="0" borderId="3" xfId="5" applyNumberFormat="1" applyFont="1" applyFill="1" applyBorder="1" applyProtection="1"/>
    <xf numFmtId="4" fontId="23" fillId="0" borderId="0" xfId="5" applyNumberFormat="1" applyFont="1" applyFill="1"/>
    <xf numFmtId="0" fontId="22" fillId="0" borderId="0" xfId="5" applyFont="1" applyFill="1"/>
    <xf numFmtId="4" fontId="25" fillId="0" borderId="0" xfId="5" applyNumberFormat="1" applyFont="1" applyFill="1"/>
    <xf numFmtId="0" fontId="26" fillId="0" borderId="0" xfId="5" applyFont="1" applyFill="1"/>
    <xf numFmtId="0" fontId="27" fillId="0" borderId="0" xfId="0" applyFont="1" applyAlignment="1">
      <alignment horizontal="left"/>
    </xf>
    <xf numFmtId="0" fontId="28" fillId="0" borderId="0" xfId="0" applyFont="1"/>
    <xf numFmtId="0" fontId="28" fillId="0" borderId="0" xfId="0" applyFont="1" applyAlignment="1">
      <alignment horizontal="center"/>
    </xf>
    <xf numFmtId="174" fontId="28" fillId="0" borderId="0" xfId="0" applyNumberFormat="1" applyFont="1" applyAlignment="1">
      <alignment horizontal="center"/>
    </xf>
    <xf numFmtId="49" fontId="21" fillId="0" borderId="2" xfId="6" applyNumberFormat="1" applyFont="1" applyBorder="1" applyAlignment="1" applyProtection="1">
      <alignment horizontal="left" vertical="center"/>
    </xf>
    <xf numFmtId="171" fontId="21" fillId="0" borderId="2" xfId="6" applyNumberFormat="1" applyFont="1" applyBorder="1" applyAlignment="1" applyProtection="1">
      <alignment horizontal="left" vertical="center"/>
    </xf>
    <xf numFmtId="171" fontId="21" fillId="0" borderId="2" xfId="6" applyNumberFormat="1" applyFont="1" applyBorder="1" applyAlignment="1" applyProtection="1">
      <alignment horizontal="center" vertical="center"/>
    </xf>
    <xf numFmtId="0" fontId="27" fillId="0" borderId="15" xfId="0" applyFont="1" applyBorder="1" applyAlignment="1">
      <alignment horizontal="left"/>
    </xf>
    <xf numFmtId="0" fontId="28" fillId="0" borderId="15" xfId="0" applyFont="1" applyBorder="1"/>
    <xf numFmtId="0" fontId="28" fillId="0" borderId="15" xfId="0" applyFont="1" applyBorder="1" applyAlignment="1">
      <alignment horizontal="center"/>
    </xf>
    <xf numFmtId="174" fontId="28" fillId="0" borderId="15" xfId="0" applyNumberFormat="1" applyFont="1" applyBorder="1" applyAlignment="1">
      <alignment horizontal="center"/>
    </xf>
    <xf numFmtId="0" fontId="27" fillId="0" borderId="16" xfId="0" applyFont="1" applyBorder="1" applyAlignment="1">
      <alignment horizontal="left"/>
    </xf>
    <xf numFmtId="0" fontId="28" fillId="0" borderId="16" xfId="0" applyFont="1" applyBorder="1"/>
    <xf numFmtId="0" fontId="28" fillId="0" borderId="16" xfId="0" applyFont="1" applyBorder="1" applyAlignment="1">
      <alignment horizontal="center"/>
    </xf>
    <xf numFmtId="174" fontId="28" fillId="0" borderId="16" xfId="0" applyNumberFormat="1" applyFont="1" applyBorder="1" applyAlignment="1">
      <alignment horizontal="center"/>
    </xf>
    <xf numFmtId="0" fontId="27" fillId="0" borderId="4" xfId="0" applyFont="1" applyBorder="1" applyAlignment="1">
      <alignment horizontal="left"/>
    </xf>
    <xf numFmtId="0" fontId="27" fillId="0" borderId="4" xfId="0" applyFont="1" applyBorder="1"/>
    <xf numFmtId="0" fontId="27" fillId="0" borderId="4" xfId="0" applyFont="1" applyBorder="1" applyAlignment="1">
      <alignment horizontal="center"/>
    </xf>
    <xf numFmtId="174" fontId="27" fillId="0" borderId="4" xfId="0" applyNumberFormat="1" applyFont="1" applyBorder="1" applyAlignment="1">
      <alignment horizontal="center"/>
    </xf>
    <xf numFmtId="0" fontId="27" fillId="0" borderId="0" xfId="0" applyFont="1"/>
    <xf numFmtId="0" fontId="28" fillId="0" borderId="0" xfId="0" applyFont="1" applyAlignment="1">
      <alignment horizontal="left" vertical="top" wrapText="1"/>
    </xf>
    <xf numFmtId="49" fontId="29" fillId="0" borderId="0" xfId="5" applyNumberFormat="1" applyFont="1" applyFill="1" applyBorder="1" applyAlignment="1">
      <alignment horizontal="left" vertical="top"/>
    </xf>
    <xf numFmtId="49" fontId="26" fillId="0" borderId="0" xfId="5" applyNumberFormat="1" applyFont="1" applyFill="1" applyBorder="1" applyAlignment="1">
      <alignment horizontal="left" vertical="top" wrapText="1"/>
    </xf>
    <xf numFmtId="4" fontId="26" fillId="0" borderId="0" xfId="5" applyNumberFormat="1" applyFont="1" applyFill="1" applyBorder="1" applyAlignment="1">
      <alignment horizontal="right"/>
    </xf>
    <xf numFmtId="165" fontId="24" fillId="0" borderId="0" xfId="5" applyNumberFormat="1" applyFont="1" applyFill="1" applyBorder="1" applyProtection="1">
      <protection locked="0"/>
    </xf>
    <xf numFmtId="165" fontId="26" fillId="0" borderId="0" xfId="5" applyNumberFormat="1" applyFont="1" applyFill="1" applyBorder="1" applyProtection="1"/>
    <xf numFmtId="0" fontId="30" fillId="2" borderId="0" xfId="0" applyFont="1" applyFill="1" applyAlignment="1">
      <alignment horizontal="left" vertical="center"/>
    </xf>
    <xf numFmtId="0" fontId="30" fillId="2" borderId="0" xfId="0" applyFont="1" applyFill="1" applyAlignment="1">
      <alignment horizontal="center" vertical="center" wrapText="1"/>
    </xf>
    <xf numFmtId="0" fontId="30" fillId="2" borderId="0" xfId="0" applyFont="1" applyFill="1" applyAlignment="1">
      <alignment horizontal="center" vertical="center"/>
    </xf>
    <xf numFmtId="1" fontId="21" fillId="0" borderId="0" xfId="5" applyNumberFormat="1" applyFont="1" applyFill="1" applyAlignment="1">
      <alignment horizontal="left" vertical="top"/>
    </xf>
    <xf numFmtId="49" fontId="21" fillId="0" borderId="0" xfId="5" applyNumberFormat="1" applyFont="1" applyFill="1" applyAlignment="1">
      <alignment horizontal="left" vertical="top" wrapText="1"/>
    </xf>
    <xf numFmtId="4" fontId="24" fillId="0" borderId="0" xfId="5" applyNumberFormat="1" applyFont="1" applyFill="1" applyAlignment="1">
      <alignment horizontal="right"/>
    </xf>
    <xf numFmtId="165" fontId="24" fillId="0" borderId="0" xfId="5" applyNumberFormat="1" applyFont="1" applyFill="1" applyProtection="1">
      <protection locked="0"/>
    </xf>
    <xf numFmtId="165" fontId="24" fillId="0" borderId="0" xfId="5" applyNumberFormat="1" applyFont="1" applyFill="1" applyProtection="1"/>
    <xf numFmtId="49" fontId="21" fillId="0" borderId="0" xfId="5" applyNumberFormat="1" applyFont="1" applyFill="1" applyAlignment="1">
      <alignment horizontal="left" vertical="top"/>
    </xf>
    <xf numFmtId="49" fontId="24" fillId="0" borderId="0" xfId="5" applyNumberFormat="1" applyFont="1" applyFill="1" applyAlignment="1">
      <alignment horizontal="left" vertical="top" wrapText="1"/>
    </xf>
    <xf numFmtId="2" fontId="21" fillId="0" borderId="0" xfId="5" applyNumberFormat="1" applyFont="1" applyFill="1" applyAlignment="1">
      <alignment horizontal="left" vertical="top"/>
    </xf>
    <xf numFmtId="167" fontId="24" fillId="0" borderId="0" xfId="5" applyNumberFormat="1" applyFont="1" applyFill="1" applyAlignment="1">
      <alignment horizontal="right"/>
    </xf>
    <xf numFmtId="165" fontId="26" fillId="0" borderId="0" xfId="5" applyNumberFormat="1" applyFont="1" applyFill="1" applyProtection="1"/>
    <xf numFmtId="0" fontId="24" fillId="0" borderId="0" xfId="5" applyNumberFormat="1" applyFont="1" applyFill="1" applyAlignment="1">
      <alignment horizontal="left" vertical="top" wrapText="1"/>
    </xf>
    <xf numFmtId="4" fontId="26" fillId="0" borderId="0" xfId="5" applyNumberFormat="1" applyFont="1" applyFill="1" applyAlignment="1">
      <alignment horizontal="right"/>
    </xf>
    <xf numFmtId="49" fontId="24" fillId="0" borderId="0" xfId="5" applyNumberFormat="1" applyFont="1" applyFill="1" applyBorder="1" applyAlignment="1">
      <alignment horizontal="left" vertical="top" wrapText="1"/>
    </xf>
    <xf numFmtId="165" fontId="26" fillId="0" borderId="0" xfId="5" applyNumberFormat="1" applyFont="1" applyFill="1" applyProtection="1">
      <protection locked="0"/>
    </xf>
    <xf numFmtId="0" fontId="26" fillId="0" borderId="0" xfId="5" applyFont="1"/>
    <xf numFmtId="4" fontId="24" fillId="0" borderId="0" xfId="5" applyNumberFormat="1" applyFont="1" applyFill="1" applyAlignment="1">
      <alignment horizontal="right" vertical="top"/>
    </xf>
    <xf numFmtId="165" fontId="24" fillId="0" borderId="0" xfId="5" applyNumberFormat="1" applyFont="1" applyFill="1" applyAlignment="1" applyProtection="1">
      <alignment vertical="top"/>
      <protection locked="0"/>
    </xf>
    <xf numFmtId="165" fontId="24" fillId="0" borderId="0" xfId="5" applyNumberFormat="1" applyFont="1" applyFill="1" applyAlignment="1" applyProtection="1">
      <alignment vertical="top"/>
    </xf>
    <xf numFmtId="165" fontId="26" fillId="0" borderId="0" xfId="5" applyNumberFormat="1" applyFont="1" applyFill="1"/>
    <xf numFmtId="0" fontId="31" fillId="0" borderId="0" xfId="5" applyFont="1" applyFill="1"/>
    <xf numFmtId="0" fontId="24" fillId="0" borderId="0" xfId="0" applyFont="1" applyFill="1" applyAlignment="1">
      <alignment wrapText="1"/>
    </xf>
    <xf numFmtId="49" fontId="24" fillId="0" borderId="0" xfId="5" applyNumberFormat="1" applyFont="1" applyFill="1" applyAlignment="1">
      <alignment horizontal="justify" vertical="top" wrapText="1"/>
    </xf>
    <xf numFmtId="166" fontId="24" fillId="0" borderId="0" xfId="5" applyNumberFormat="1" applyFont="1" applyFill="1" applyProtection="1">
      <protection locked="0"/>
    </xf>
    <xf numFmtId="166" fontId="24" fillId="0" borderId="0" xfId="5" applyNumberFormat="1" applyFont="1" applyFill="1" applyProtection="1"/>
    <xf numFmtId="49" fontId="21" fillId="0" borderId="0" xfId="5" applyNumberFormat="1" applyFont="1" applyFill="1" applyAlignment="1">
      <alignment horizontal="left"/>
    </xf>
    <xf numFmtId="2" fontId="21" fillId="0" borderId="0" xfId="5" applyNumberFormat="1" applyFont="1" applyAlignment="1">
      <alignment horizontal="left" vertical="top"/>
    </xf>
    <xf numFmtId="49" fontId="24" fillId="0" borderId="0" xfId="5" applyNumberFormat="1" applyFont="1" applyAlignment="1">
      <alignment horizontal="justify" vertical="top" wrapText="1"/>
    </xf>
    <xf numFmtId="166" fontId="24" fillId="0" borderId="0" xfId="5" applyNumberFormat="1" applyFont="1" applyAlignment="1" applyProtection="1">
      <alignment vertical="top"/>
      <protection locked="0"/>
    </xf>
    <xf numFmtId="166" fontId="24" fillId="0" borderId="0" xfId="5" applyNumberFormat="1" applyFont="1" applyAlignment="1">
      <alignment vertical="top"/>
    </xf>
    <xf numFmtId="0" fontId="32" fillId="0" borderId="0" xfId="5" applyFont="1"/>
    <xf numFmtId="49" fontId="21" fillId="0" borderId="0" xfId="5" applyNumberFormat="1" applyFont="1" applyAlignment="1">
      <alignment horizontal="left" vertical="top"/>
    </xf>
    <xf numFmtId="4" fontId="24" fillId="0" borderId="0" xfId="5" applyNumberFormat="1" applyFont="1" applyAlignment="1">
      <alignment horizontal="right" vertical="top"/>
    </xf>
    <xf numFmtId="166" fontId="24" fillId="0" borderId="0" xfId="5" applyNumberFormat="1" applyFont="1" applyFill="1" applyAlignment="1" applyProtection="1">
      <alignment vertical="top"/>
      <protection locked="0"/>
    </xf>
    <xf numFmtId="166" fontId="24" fillId="0" borderId="0" xfId="5" applyNumberFormat="1" applyFont="1" applyFill="1" applyAlignment="1">
      <alignment vertical="top"/>
    </xf>
    <xf numFmtId="0" fontId="32" fillId="0" borderId="0" xfId="5" applyFont="1" applyFill="1"/>
    <xf numFmtId="165" fontId="24" fillId="0" borderId="0" xfId="5" applyNumberFormat="1" applyFont="1" applyProtection="1"/>
    <xf numFmtId="49" fontId="21" fillId="0" borderId="4" xfId="5" applyNumberFormat="1" applyFont="1" applyBorder="1" applyAlignment="1">
      <alignment horizontal="left" vertical="top"/>
    </xf>
    <xf numFmtId="4" fontId="24" fillId="0" borderId="4" xfId="5" applyNumberFormat="1" applyFont="1" applyFill="1" applyBorder="1" applyAlignment="1">
      <alignment horizontal="left" vertical="top"/>
    </xf>
    <xf numFmtId="0" fontId="26" fillId="0" borderId="0" xfId="5" applyFont="1" applyFill="1" applyAlignment="1">
      <alignment wrapText="1"/>
    </xf>
    <xf numFmtId="0" fontId="24" fillId="0" borderId="0" xfId="5" applyFont="1" applyFill="1"/>
    <xf numFmtId="49" fontId="33" fillId="0" borderId="7" xfId="5" applyNumberFormat="1" applyFont="1" applyFill="1" applyBorder="1" applyAlignment="1">
      <alignment horizontal="left" vertical="top"/>
    </xf>
    <xf numFmtId="49" fontId="21" fillId="0" borderId="5" xfId="5" applyNumberFormat="1" applyFont="1" applyFill="1" applyBorder="1" applyAlignment="1">
      <alignment horizontal="left" vertical="top" wrapText="1"/>
    </xf>
    <xf numFmtId="4" fontId="21" fillId="0" borderId="5" xfId="5" applyNumberFormat="1" applyFont="1" applyFill="1" applyBorder="1" applyAlignment="1">
      <alignment horizontal="right"/>
    </xf>
    <xf numFmtId="165" fontId="21" fillId="0" borderId="5" xfId="5" applyNumberFormat="1" applyFont="1" applyFill="1" applyBorder="1" applyProtection="1">
      <protection locked="0"/>
    </xf>
    <xf numFmtId="165" fontId="21" fillId="0" borderId="5" xfId="5" applyNumberFormat="1" applyFont="1" applyFill="1" applyBorder="1" applyProtection="1"/>
    <xf numFmtId="49" fontId="21" fillId="0" borderId="0" xfId="5" applyNumberFormat="1" applyFont="1" applyFill="1" applyBorder="1" applyAlignment="1">
      <alignment horizontal="left" vertical="top"/>
    </xf>
    <xf numFmtId="49" fontId="21" fillId="0" borderId="0" xfId="5" applyNumberFormat="1" applyFont="1" applyFill="1" applyBorder="1" applyAlignment="1">
      <alignment horizontal="left" vertical="top" wrapText="1"/>
    </xf>
    <xf numFmtId="4" fontId="21" fillId="0" borderId="0" xfId="5" applyNumberFormat="1" applyFont="1" applyFill="1" applyBorder="1" applyAlignment="1">
      <alignment horizontal="right"/>
    </xf>
    <xf numFmtId="165" fontId="21" fillId="0" borderId="0" xfId="5" applyNumberFormat="1" applyFont="1" applyFill="1" applyBorder="1" applyProtection="1">
      <protection locked="0"/>
    </xf>
    <xf numFmtId="165" fontId="21" fillId="0" borderId="0" xfId="5" applyNumberFormat="1" applyFont="1" applyFill="1" applyBorder="1" applyProtection="1"/>
    <xf numFmtId="4" fontId="24" fillId="0" borderId="0" xfId="5" applyNumberFormat="1" applyFont="1" applyFill="1" applyBorder="1" applyAlignment="1">
      <alignment horizontal="right"/>
    </xf>
    <xf numFmtId="165" fontId="24" fillId="0" borderId="0" xfId="5" applyNumberFormat="1" applyFont="1" applyFill="1" applyBorder="1" applyProtection="1"/>
    <xf numFmtId="4" fontId="26" fillId="0" borderId="0" xfId="5" applyNumberFormat="1" applyFont="1" applyAlignment="1">
      <alignment horizontal="right"/>
    </xf>
    <xf numFmtId="165" fontId="26" fillId="0" borderId="0" xfId="5" applyNumberFormat="1" applyFont="1"/>
    <xf numFmtId="4" fontId="24" fillId="0" borderId="0" xfId="5" applyNumberFormat="1" applyFont="1" applyFill="1" applyAlignment="1"/>
    <xf numFmtId="165" fontId="24" fillId="0" borderId="0" xfId="5" applyNumberFormat="1" applyFont="1" applyFill="1" applyAlignment="1" applyProtection="1">
      <alignment horizontal="right"/>
      <protection locked="0"/>
    </xf>
    <xf numFmtId="165" fontId="24" fillId="0" borderId="0" xfId="5" applyNumberFormat="1" applyFont="1" applyFill="1" applyAlignment="1" applyProtection="1">
      <alignment horizontal="right"/>
    </xf>
    <xf numFmtId="4" fontId="24" fillId="0" borderId="0" xfId="5" applyNumberFormat="1" applyFont="1" applyFill="1" applyBorder="1" applyAlignment="1"/>
    <xf numFmtId="165" fontId="24" fillId="0" borderId="0" xfId="5" applyNumberFormat="1" applyFont="1" applyFill="1" applyBorder="1" applyAlignment="1" applyProtection="1">
      <alignment horizontal="right"/>
      <protection locked="0"/>
    </xf>
    <xf numFmtId="165" fontId="24" fillId="0" borderId="0" xfId="5" applyNumberFormat="1" applyFont="1" applyFill="1" applyBorder="1" applyAlignment="1" applyProtection="1">
      <alignment horizontal="right"/>
    </xf>
    <xf numFmtId="0" fontId="24" fillId="0" borderId="0" xfId="5" applyFont="1" applyFill="1" applyAlignment="1">
      <alignment horizontal="left" vertical="top" wrapText="1"/>
    </xf>
    <xf numFmtId="49" fontId="21" fillId="0" borderId="4" xfId="5" applyNumberFormat="1" applyFont="1" applyFill="1" applyBorder="1" applyAlignment="1">
      <alignment horizontal="left" vertical="top"/>
    </xf>
    <xf numFmtId="49" fontId="24" fillId="0" borderId="4" xfId="5" applyNumberFormat="1" applyFont="1" applyFill="1" applyBorder="1" applyAlignment="1">
      <alignment horizontal="left" vertical="top" wrapText="1"/>
    </xf>
    <xf numFmtId="4" fontId="24" fillId="0" borderId="4" xfId="5" applyNumberFormat="1" applyFont="1" applyFill="1" applyBorder="1" applyAlignment="1">
      <alignment horizontal="right"/>
    </xf>
    <xf numFmtId="165" fontId="24" fillId="0" borderId="4" xfId="5" applyNumberFormat="1" applyFont="1" applyFill="1" applyBorder="1" applyProtection="1">
      <protection locked="0"/>
    </xf>
    <xf numFmtId="165" fontId="24" fillId="0" borderId="4" xfId="5" applyNumberFormat="1" applyFont="1" applyFill="1" applyBorder="1" applyProtection="1"/>
    <xf numFmtId="49" fontId="33" fillId="0" borderId="0" xfId="5" applyNumberFormat="1" applyFont="1" applyFill="1" applyBorder="1" applyAlignment="1">
      <alignment horizontal="left" vertical="top"/>
    </xf>
    <xf numFmtId="49" fontId="21" fillId="0" borderId="0" xfId="5" applyNumberFormat="1" applyFont="1" applyFill="1" applyAlignment="1">
      <alignment horizontal="left" wrapText="1" shrinkToFit="1"/>
    </xf>
    <xf numFmtId="49" fontId="21" fillId="0" borderId="0" xfId="5" applyNumberFormat="1" applyFont="1" applyFill="1" applyAlignment="1">
      <alignment vertical="top" wrapText="1" shrinkToFit="1"/>
    </xf>
    <xf numFmtId="4" fontId="24" fillId="0" borderId="0" xfId="5" applyNumberFormat="1" applyFont="1" applyFill="1" applyAlignment="1">
      <alignment horizontal="right" wrapText="1" shrinkToFit="1"/>
    </xf>
    <xf numFmtId="166" fontId="24" fillId="0" borderId="0" xfId="5" applyNumberFormat="1" applyFont="1" applyFill="1" applyAlignment="1" applyProtection="1">
      <alignment wrapText="1" shrinkToFit="1"/>
      <protection locked="0"/>
    </xf>
    <xf numFmtId="166" fontId="24" fillId="0" borderId="0" xfId="5" applyNumberFormat="1" applyFont="1" applyFill="1" applyAlignment="1" applyProtection="1">
      <alignment wrapText="1" shrinkToFit="1"/>
    </xf>
    <xf numFmtId="0" fontId="24" fillId="0" borderId="0" xfId="0" applyFont="1"/>
    <xf numFmtId="2" fontId="21" fillId="0" borderId="0" xfId="5" applyNumberFormat="1" applyFont="1" applyFill="1" applyAlignment="1">
      <alignment horizontal="left" vertical="top" wrapText="1" shrinkToFit="1"/>
    </xf>
    <xf numFmtId="49" fontId="24" fillId="0" borderId="0" xfId="5" applyNumberFormat="1" applyFont="1" applyFill="1" applyAlignment="1">
      <alignment horizontal="left" vertical="top" wrapText="1" shrinkToFit="1"/>
    </xf>
    <xf numFmtId="4" fontId="24" fillId="0" borderId="0" xfId="5" applyNumberFormat="1" applyFont="1" applyFill="1" applyAlignment="1">
      <alignment horizontal="right" vertical="top" wrapText="1" shrinkToFit="1"/>
    </xf>
    <xf numFmtId="165" fontId="24" fillId="0" borderId="0" xfId="5" applyNumberFormat="1" applyFont="1" applyFill="1" applyAlignment="1" applyProtection="1">
      <alignment vertical="top" wrapText="1" shrinkToFit="1"/>
      <protection locked="0"/>
    </xf>
    <xf numFmtId="165" fontId="24" fillId="0" borderId="0" xfId="5" applyNumberFormat="1" applyFont="1" applyFill="1" applyAlignment="1">
      <alignment vertical="top" wrapText="1" shrinkToFit="1"/>
    </xf>
    <xf numFmtId="0" fontId="34" fillId="0" borderId="0" xfId="0" applyFont="1"/>
    <xf numFmtId="49" fontId="21" fillId="0" borderId="0" xfId="5" applyNumberFormat="1" applyFont="1" applyFill="1" applyAlignment="1">
      <alignment horizontal="left" vertical="top" wrapText="1" shrinkToFit="1"/>
    </xf>
    <xf numFmtId="0" fontId="24" fillId="0" borderId="0" xfId="5" applyFont="1" applyFill="1" applyAlignment="1">
      <alignment horizontal="left" vertical="top" wrapText="1" shrinkToFit="1"/>
    </xf>
    <xf numFmtId="165" fontId="24" fillId="0" borderId="0" xfId="5" applyNumberFormat="1" applyFont="1" applyFill="1" applyAlignment="1">
      <alignment vertical="top"/>
    </xf>
    <xf numFmtId="4" fontId="24" fillId="0" borderId="0" xfId="5" applyNumberFormat="1" applyFont="1" applyFill="1" applyBorder="1" applyAlignment="1">
      <alignment horizontal="right" vertical="top"/>
    </xf>
    <xf numFmtId="165" fontId="24" fillId="0" borderId="0" xfId="5" applyNumberFormat="1" applyFont="1" applyFill="1" applyBorder="1" applyAlignment="1" applyProtection="1">
      <alignment vertical="top"/>
      <protection locked="0"/>
    </xf>
    <xf numFmtId="165" fontId="24" fillId="0" borderId="0" xfId="5" applyNumberFormat="1" applyFont="1" applyFill="1" applyBorder="1" applyAlignment="1">
      <alignment vertical="top"/>
    </xf>
    <xf numFmtId="0" fontId="32" fillId="0" borderId="0" xfId="5" applyFont="1" applyAlignment="1">
      <alignment vertical="top"/>
    </xf>
    <xf numFmtId="4" fontId="24" fillId="0" borderId="4" xfId="5" applyNumberFormat="1" applyFont="1" applyFill="1" applyBorder="1" applyAlignment="1">
      <alignment horizontal="right" vertical="top"/>
    </xf>
    <xf numFmtId="165" fontId="24" fillId="0" borderId="4" xfId="5" applyNumberFormat="1" applyFont="1" applyFill="1" applyBorder="1" applyAlignment="1" applyProtection="1">
      <alignment vertical="top"/>
      <protection locked="0"/>
    </xf>
    <xf numFmtId="165" fontId="24" fillId="0" borderId="4" xfId="5" applyNumberFormat="1" applyFont="1" applyFill="1" applyBorder="1" applyAlignment="1">
      <alignment vertical="top"/>
    </xf>
    <xf numFmtId="49" fontId="21" fillId="0" borderId="5" xfId="5" applyNumberFormat="1" applyFont="1" applyFill="1" applyBorder="1" applyAlignment="1">
      <alignment horizontal="left" vertical="top"/>
    </xf>
    <xf numFmtId="4" fontId="26" fillId="0" borderId="5" xfId="5" applyNumberFormat="1" applyFont="1" applyFill="1" applyBorder="1" applyAlignment="1">
      <alignment horizontal="right"/>
    </xf>
    <xf numFmtId="49" fontId="33" fillId="0" borderId="0" xfId="5" applyNumberFormat="1" applyFont="1" applyFill="1" applyAlignment="1">
      <alignment horizontal="left" vertical="top"/>
    </xf>
    <xf numFmtId="49" fontId="26" fillId="0" borderId="0" xfId="5" applyNumberFormat="1" applyFont="1" applyFill="1" applyAlignment="1">
      <alignment horizontal="left" vertical="top" wrapText="1"/>
    </xf>
    <xf numFmtId="49" fontId="21" fillId="0" borderId="0" xfId="5" applyNumberFormat="1" applyFont="1" applyFill="1" applyAlignment="1">
      <alignment horizontal="justify" vertical="top" wrapText="1"/>
    </xf>
    <xf numFmtId="1" fontId="21" fillId="0" borderId="0" xfId="0" quotePrefix="1" applyNumberFormat="1" applyFont="1" applyBorder="1" applyAlignment="1">
      <alignment horizontal="left" vertical="top"/>
    </xf>
    <xf numFmtId="0" fontId="21" fillId="0" borderId="0" xfId="0" applyFont="1" applyBorder="1" applyAlignment="1">
      <alignment vertical="justify" wrapText="1"/>
    </xf>
    <xf numFmtId="0" fontId="24" fillId="0" borderId="0" xfId="0" applyFont="1" applyBorder="1" applyAlignment="1">
      <alignment horizontal="center"/>
    </xf>
    <xf numFmtId="0" fontId="24" fillId="0" borderId="0" xfId="0" applyFont="1" applyBorder="1" applyAlignment="1">
      <alignment horizontal="right"/>
    </xf>
    <xf numFmtId="174" fontId="24" fillId="0" borderId="0" xfId="0" applyNumberFormat="1" applyFont="1" applyBorder="1" applyAlignment="1"/>
    <xf numFmtId="174" fontId="24" fillId="0" borderId="0" xfId="0" applyNumberFormat="1" applyFont="1" applyBorder="1" applyAlignment="1">
      <alignment horizontal="right"/>
    </xf>
    <xf numFmtId="0" fontId="24" fillId="0" borderId="0" xfId="0" applyFont="1" applyAlignment="1">
      <alignment horizontal="center"/>
    </xf>
    <xf numFmtId="2" fontId="24" fillId="0" borderId="0" xfId="0" applyNumberFormat="1" applyFont="1" applyAlignment="1">
      <alignment horizontal="left" vertical="top"/>
    </xf>
    <xf numFmtId="0" fontId="24" fillId="0" borderId="0" xfId="0" applyFont="1" applyAlignment="1">
      <alignment horizontal="justify" vertical="top" wrapText="1"/>
    </xf>
    <xf numFmtId="49" fontId="24" fillId="0" borderId="0" xfId="0" applyNumberFormat="1" applyFont="1" applyBorder="1" applyAlignment="1">
      <alignment horizontal="justify" vertical="top" wrapText="1"/>
    </xf>
    <xf numFmtId="49" fontId="24" fillId="0" borderId="0" xfId="5" applyNumberFormat="1" applyFont="1" applyAlignment="1">
      <alignment horizontal="left" vertical="top" wrapText="1"/>
    </xf>
    <xf numFmtId="4" fontId="24" fillId="0" borderId="0" xfId="5" applyNumberFormat="1" applyFont="1" applyAlignment="1"/>
    <xf numFmtId="165" fontId="24" fillId="0" borderId="0" xfId="5" applyNumberFormat="1" applyFont="1" applyAlignment="1" applyProtection="1">
      <alignment horizontal="right"/>
      <protection locked="0"/>
    </xf>
    <xf numFmtId="165" fontId="24" fillId="0" borderId="0" xfId="5" applyNumberFormat="1" applyFont="1" applyAlignment="1" applyProtection="1">
      <alignment horizontal="right"/>
    </xf>
    <xf numFmtId="174" fontId="24" fillId="0" borderId="0" xfId="0" applyNumberFormat="1" applyFont="1" applyFill="1" applyAlignment="1"/>
    <xf numFmtId="49" fontId="21" fillId="0" borderId="0" xfId="5" applyNumberFormat="1" applyFont="1" applyFill="1" applyBorder="1" applyAlignment="1">
      <alignment horizontal="justify" vertical="top" wrapText="1"/>
    </xf>
    <xf numFmtId="49" fontId="24" fillId="0" borderId="0" xfId="5" applyNumberFormat="1" applyFont="1" applyFill="1" applyBorder="1" applyAlignment="1">
      <alignment horizontal="justify" vertical="top" wrapText="1"/>
    </xf>
    <xf numFmtId="166" fontId="24" fillId="0" borderId="0" xfId="5" applyNumberFormat="1" applyFont="1" applyFill="1" applyBorder="1" applyAlignment="1">
      <alignment vertical="top"/>
    </xf>
    <xf numFmtId="176" fontId="24" fillId="0" borderId="0" xfId="0" applyNumberFormat="1" applyFont="1" applyBorder="1" applyAlignment="1">
      <alignment horizontal="right"/>
    </xf>
    <xf numFmtId="0" fontId="24" fillId="0" borderId="0" xfId="18" applyFont="1" applyFill="1" applyAlignment="1">
      <alignment horizontal="left"/>
    </xf>
    <xf numFmtId="0" fontId="24" fillId="0" borderId="0" xfId="0" applyFont="1" applyFill="1" applyAlignment="1">
      <alignment horizontal="justify" vertical="center" wrapText="1"/>
    </xf>
    <xf numFmtId="0" fontId="24" fillId="0" borderId="0" xfId="0" applyFont="1" applyFill="1" applyAlignment="1">
      <alignment horizontal="center"/>
    </xf>
    <xf numFmtId="4" fontId="24" fillId="0" borderId="0" xfId="0" applyNumberFormat="1" applyFont="1" applyFill="1" applyAlignment="1">
      <alignment horizontal="right"/>
    </xf>
    <xf numFmtId="174" fontId="24" fillId="0" borderId="0" xfId="36" applyNumberFormat="1" applyFont="1" applyFill="1" applyBorder="1" applyAlignment="1">
      <alignment horizontal="right"/>
    </xf>
    <xf numFmtId="49" fontId="24" fillId="0" borderId="0" xfId="5" applyNumberFormat="1" applyFont="1" applyFill="1" applyAlignment="1">
      <alignment horizontal="left" vertical="top"/>
    </xf>
    <xf numFmtId="49" fontId="24" fillId="0" borderId="0" xfId="5" applyNumberFormat="1" applyFont="1" applyFill="1" applyBorder="1" applyAlignment="1">
      <alignment horizontal="left" vertical="top"/>
    </xf>
    <xf numFmtId="165" fontId="24" fillId="0" borderId="0" xfId="5" applyNumberFormat="1" applyFont="1" applyFill="1" applyBorder="1" applyAlignment="1" applyProtection="1">
      <alignment vertical="top"/>
    </xf>
    <xf numFmtId="2" fontId="21" fillId="0" borderId="11" xfId="5" applyNumberFormat="1" applyFont="1" applyFill="1" applyBorder="1" applyAlignment="1">
      <alignment horizontal="left" vertical="top"/>
    </xf>
    <xf numFmtId="49" fontId="24" fillId="0" borderId="11" xfId="5" applyNumberFormat="1" applyFont="1" applyFill="1" applyBorder="1" applyAlignment="1">
      <alignment horizontal="left" vertical="top" wrapText="1"/>
    </xf>
    <xf numFmtId="4" fontId="24" fillId="0" borderId="11" xfId="5" applyNumberFormat="1" applyFont="1" applyFill="1" applyBorder="1" applyAlignment="1">
      <alignment horizontal="right" vertical="top"/>
    </xf>
    <xf numFmtId="165" fontId="24" fillId="0" borderId="11" xfId="5" applyNumberFormat="1" applyFont="1" applyFill="1" applyBorder="1" applyAlignment="1" applyProtection="1">
      <alignment vertical="top"/>
      <protection locked="0"/>
    </xf>
    <xf numFmtId="165" fontId="24" fillId="0" borderId="11" xfId="5" applyNumberFormat="1" applyFont="1" applyFill="1" applyBorder="1" applyAlignment="1" applyProtection="1">
      <alignment vertical="top"/>
    </xf>
    <xf numFmtId="1" fontId="21" fillId="0" borderId="0" xfId="5" applyNumberFormat="1" applyFont="1" applyFill="1" applyBorder="1" applyAlignment="1">
      <alignment horizontal="left" vertical="top"/>
    </xf>
    <xf numFmtId="49" fontId="21" fillId="0" borderId="6" xfId="5" applyNumberFormat="1" applyFont="1" applyFill="1" applyBorder="1" applyAlignment="1">
      <alignment horizontal="left" vertical="top"/>
    </xf>
    <xf numFmtId="49" fontId="21" fillId="0" borderId="6" xfId="5" applyNumberFormat="1" applyFont="1" applyFill="1" applyBorder="1" applyAlignment="1">
      <alignment horizontal="left" vertical="top" wrapText="1"/>
    </xf>
    <xf numFmtId="4" fontId="21" fillId="0" borderId="6" xfId="5" applyNumberFormat="1" applyFont="1" applyFill="1" applyBorder="1" applyAlignment="1">
      <alignment horizontal="right"/>
    </xf>
    <xf numFmtId="165" fontId="21" fillId="0" borderId="6" xfId="5" applyNumberFormat="1" applyFont="1" applyFill="1" applyBorder="1" applyProtection="1">
      <protection locked="0"/>
    </xf>
    <xf numFmtId="165" fontId="21" fillId="0" borderId="6" xfId="5" applyNumberFormat="1" applyFont="1" applyFill="1" applyBorder="1" applyProtection="1"/>
    <xf numFmtId="0" fontId="26" fillId="0" borderId="0" xfId="5" applyFont="1" applyFill="1" applyAlignment="1">
      <alignment horizontal="left"/>
    </xf>
    <xf numFmtId="0" fontId="35" fillId="0" borderId="0" xfId="5" applyFont="1" applyFill="1"/>
    <xf numFmtId="0" fontId="27" fillId="0" borderId="0" xfId="0" applyFont="1" applyAlignment="1">
      <alignment horizontal="center"/>
    </xf>
    <xf numFmtId="174" fontId="27" fillId="0" borderId="0" xfId="0" applyNumberFormat="1" applyFont="1" applyAlignment="1">
      <alignment horizontal="center"/>
    </xf>
    <xf numFmtId="2" fontId="21" fillId="0" borderId="0" xfId="0" applyNumberFormat="1" applyFont="1" applyAlignment="1">
      <alignment horizontal="left" vertical="top"/>
    </xf>
    <xf numFmtId="0" fontId="31" fillId="0" borderId="0" xfId="5" applyFont="1"/>
    <xf numFmtId="0" fontId="31" fillId="0" borderId="0" xfId="5" applyFont="1" applyFill="1" applyAlignment="1">
      <alignment wrapText="1"/>
    </xf>
    <xf numFmtId="49" fontId="21" fillId="0" borderId="0" xfId="5" applyNumberFormat="1" applyFont="1" applyFill="1" applyBorder="1" applyAlignment="1">
      <alignment horizontal="left" vertical="top" wrapText="1" shrinkToFit="1"/>
    </xf>
    <xf numFmtId="49" fontId="24" fillId="0" borderId="0" xfId="5" applyNumberFormat="1" applyFont="1" applyFill="1" applyBorder="1" applyAlignment="1">
      <alignment horizontal="left" vertical="top" wrapText="1" shrinkToFit="1"/>
    </xf>
    <xf numFmtId="4" fontId="24" fillId="0" borderId="0" xfId="5" applyNumberFormat="1" applyFont="1" applyFill="1" applyBorder="1" applyAlignment="1">
      <alignment horizontal="right" vertical="top" wrapText="1" shrinkToFit="1"/>
    </xf>
    <xf numFmtId="165" fontId="24" fillId="0" borderId="0" xfId="5" applyNumberFormat="1" applyFont="1" applyFill="1" applyBorder="1" applyAlignment="1" applyProtection="1">
      <alignment vertical="top" wrapText="1" shrinkToFit="1"/>
      <protection locked="0"/>
    </xf>
    <xf numFmtId="165" fontId="24" fillId="0" borderId="0" xfId="5" applyNumberFormat="1" applyFont="1" applyFill="1" applyBorder="1" applyAlignment="1">
      <alignment vertical="top" wrapText="1" shrinkToFit="1"/>
    </xf>
    <xf numFmtId="0" fontId="31" fillId="0" borderId="0" xfId="5" applyFont="1" applyAlignment="1">
      <alignment vertical="top"/>
    </xf>
    <xf numFmtId="0" fontId="28" fillId="0" borderId="0" xfId="37" applyFont="1" applyAlignment="1">
      <alignment horizontal="left" vertical="top" wrapText="1"/>
    </xf>
    <xf numFmtId="0" fontId="27" fillId="0" borderId="0" xfId="37" applyFont="1" applyAlignment="1">
      <alignment horizontal="left" vertical="top"/>
    </xf>
    <xf numFmtId="0" fontId="28" fillId="0" borderId="0" xfId="37" applyFont="1"/>
    <xf numFmtId="0" fontId="28" fillId="0" borderId="0" xfId="37" applyFont="1" applyAlignment="1">
      <alignment horizontal="center"/>
    </xf>
    <xf numFmtId="174" fontId="28" fillId="0" borderId="0" xfId="37" applyNumberFormat="1" applyFont="1" applyAlignment="1">
      <alignment horizontal="center"/>
    </xf>
    <xf numFmtId="49" fontId="21" fillId="0" borderId="2" xfId="6" applyNumberFormat="1" applyFont="1" applyBorder="1" applyAlignment="1" applyProtection="1">
      <alignment horizontal="center" vertical="top"/>
    </xf>
    <xf numFmtId="0" fontId="27" fillId="0" borderId="17" xfId="37" applyFont="1" applyBorder="1" applyAlignment="1">
      <alignment horizontal="left" vertical="top"/>
    </xf>
    <xf numFmtId="0" fontId="28" fillId="0" borderId="17" xfId="37" applyFont="1" applyBorder="1"/>
    <xf numFmtId="0" fontId="28" fillId="0" borderId="17" xfId="37" applyFont="1" applyBorder="1" applyAlignment="1">
      <alignment horizontal="center"/>
    </xf>
    <xf numFmtId="174" fontId="28" fillId="0" borderId="17" xfId="37" applyNumberFormat="1" applyFont="1" applyBorder="1" applyAlignment="1">
      <alignment horizontal="center"/>
    </xf>
    <xf numFmtId="0" fontId="27" fillId="0" borderId="18" xfId="37" applyFont="1" applyBorder="1" applyAlignment="1">
      <alignment horizontal="left" vertical="top"/>
    </xf>
    <xf numFmtId="0" fontId="28" fillId="0" borderId="18" xfId="37" applyFont="1" applyBorder="1"/>
    <xf numFmtId="0" fontId="28" fillId="0" borderId="18" xfId="37" applyFont="1" applyBorder="1" applyAlignment="1">
      <alignment horizontal="center"/>
    </xf>
    <xf numFmtId="174" fontId="28" fillId="0" borderId="18" xfId="37" applyNumberFormat="1" applyFont="1" applyBorder="1" applyAlignment="1">
      <alignment horizontal="center"/>
    </xf>
    <xf numFmtId="0" fontId="27" fillId="0" borderId="4" xfId="37" applyFont="1" applyBorder="1" applyAlignment="1">
      <alignment horizontal="left" vertical="top"/>
    </xf>
    <xf numFmtId="0" fontId="27" fillId="0" borderId="4" xfId="37" applyFont="1" applyBorder="1"/>
    <xf numFmtId="0" fontId="27" fillId="0" borderId="4" xfId="37" applyFont="1" applyBorder="1" applyAlignment="1">
      <alignment horizontal="center"/>
    </xf>
    <xf numFmtId="174" fontId="27" fillId="0" borderId="4" xfId="37" applyNumberFormat="1" applyFont="1" applyBorder="1" applyAlignment="1">
      <alignment horizontal="center"/>
    </xf>
    <xf numFmtId="0" fontId="27" fillId="0" borderId="0" xfId="37" applyFont="1"/>
    <xf numFmtId="0" fontId="28" fillId="0" borderId="0" xfId="37" applyFont="1" applyAlignment="1">
      <alignment wrapText="1"/>
    </xf>
    <xf numFmtId="0" fontId="30" fillId="2" borderId="0" xfId="15" applyFont="1" applyFill="1" applyAlignment="1">
      <alignment horizontal="right" vertical="top"/>
    </xf>
    <xf numFmtId="0" fontId="30" fillId="2" borderId="0" xfId="15" applyFont="1" applyFill="1" applyAlignment="1">
      <alignment horizontal="center" vertical="top" wrapText="1"/>
    </xf>
    <xf numFmtId="0" fontId="30" fillId="2" borderId="0" xfId="15" applyFont="1" applyFill="1" applyAlignment="1">
      <alignment horizontal="center" vertical="top"/>
    </xf>
    <xf numFmtId="174" fontId="30" fillId="2" borderId="0" xfId="15" applyNumberFormat="1" applyFont="1" applyFill="1" applyAlignment="1">
      <alignment horizontal="center" vertical="top"/>
    </xf>
    <xf numFmtId="49" fontId="21" fillId="0" borderId="0" xfId="5" applyNumberFormat="1" applyFont="1" applyFill="1" applyAlignment="1">
      <alignment vertical="top" wrapText="1"/>
    </xf>
    <xf numFmtId="49" fontId="24" fillId="0" borderId="0" xfId="5" applyNumberFormat="1" applyFont="1" applyFill="1" applyAlignment="1">
      <alignment vertical="top" wrapText="1"/>
    </xf>
    <xf numFmtId="0" fontId="27" fillId="0" borderId="19" xfId="37" applyFont="1" applyBorder="1" applyAlignment="1">
      <alignment horizontal="left" vertical="top"/>
    </xf>
    <xf numFmtId="0" fontId="28" fillId="0" borderId="19" xfId="37" applyFont="1" applyBorder="1"/>
    <xf numFmtId="0" fontId="28" fillId="0" borderId="19" xfId="37" applyFont="1" applyBorder="1" applyAlignment="1">
      <alignment horizontal="center"/>
    </xf>
    <xf numFmtId="174" fontId="28" fillId="0" borderId="19" xfId="37" applyNumberFormat="1" applyFont="1" applyBorder="1" applyAlignment="1">
      <alignment horizontal="center"/>
    </xf>
    <xf numFmtId="49" fontId="21" fillId="0" borderId="7" xfId="5" applyNumberFormat="1" applyFont="1" applyFill="1" applyBorder="1" applyAlignment="1">
      <alignment horizontal="left" vertical="top"/>
    </xf>
    <xf numFmtId="49" fontId="21" fillId="0" borderId="7" xfId="5" applyNumberFormat="1" applyFont="1" applyFill="1" applyBorder="1" applyAlignment="1">
      <alignment vertical="top" wrapText="1"/>
    </xf>
    <xf numFmtId="4" fontId="21" fillId="0" borderId="7" xfId="5" applyNumberFormat="1" applyFont="1" applyFill="1" applyBorder="1" applyAlignment="1">
      <alignment horizontal="right"/>
    </xf>
    <xf numFmtId="166" fontId="21" fillId="0" borderId="7" xfId="5" applyNumberFormat="1" applyFont="1" applyFill="1" applyBorder="1" applyProtection="1">
      <protection locked="0"/>
    </xf>
    <xf numFmtId="166" fontId="21" fillId="0" borderId="7" xfId="5" applyNumberFormat="1" applyFont="1" applyFill="1" applyBorder="1" applyProtection="1"/>
    <xf numFmtId="0" fontId="28" fillId="0" borderId="0" xfId="37" applyFont="1" applyFill="1" applyAlignment="1">
      <alignment horizontal="center"/>
    </xf>
    <xf numFmtId="174" fontId="28" fillId="0" borderId="0" xfId="37" applyNumberFormat="1" applyFont="1" applyFill="1" applyAlignment="1">
      <alignment horizontal="center"/>
    </xf>
    <xf numFmtId="0" fontId="27" fillId="0" borderId="0" xfId="37" applyFont="1" applyFill="1" applyAlignment="1">
      <alignment horizontal="left" vertical="top"/>
    </xf>
    <xf numFmtId="0" fontId="28" fillId="0" borderId="0" xfId="37" applyFont="1" applyFill="1"/>
    <xf numFmtId="0" fontId="27" fillId="0" borderId="19" xfId="37" applyFont="1" applyFill="1" applyBorder="1" applyAlignment="1">
      <alignment horizontal="left" vertical="top"/>
    </xf>
    <xf numFmtId="0" fontId="28" fillId="0" borderId="19" xfId="37" applyFont="1" applyFill="1" applyBorder="1"/>
    <xf numFmtId="0" fontId="28" fillId="0" borderId="19" xfId="37" applyFont="1" applyFill="1" applyBorder="1" applyAlignment="1">
      <alignment horizontal="center"/>
    </xf>
    <xf numFmtId="174" fontId="28" fillId="0" borderId="19" xfId="37" applyNumberFormat="1" applyFont="1" applyFill="1" applyBorder="1" applyAlignment="1">
      <alignment horizontal="center"/>
    </xf>
    <xf numFmtId="0" fontId="27" fillId="0" borderId="0" xfId="37" applyFont="1" applyFill="1"/>
    <xf numFmtId="0" fontId="24" fillId="0" borderId="0" xfId="37" applyFont="1" applyFill="1" applyAlignment="1">
      <alignment horizontal="justify" vertical="top" wrapText="1"/>
    </xf>
    <xf numFmtId="0" fontId="27" fillId="0" borderId="0" xfId="37" applyFont="1" applyAlignment="1">
      <alignment horizontal="center"/>
    </xf>
    <xf numFmtId="174" fontId="27" fillId="0" borderId="0" xfId="37" applyNumberFormat="1" applyFont="1" applyAlignment="1">
      <alignment horizontal="center"/>
    </xf>
    <xf numFmtId="2" fontId="21" fillId="0" borderId="0" xfId="37" applyNumberFormat="1" applyFont="1" applyAlignment="1">
      <alignment vertical="top"/>
    </xf>
    <xf numFmtId="2" fontId="24" fillId="0" borderId="0" xfId="37" applyNumberFormat="1" applyFont="1" applyAlignment="1">
      <alignment vertical="top"/>
    </xf>
    <xf numFmtId="49" fontId="21" fillId="0" borderId="0" xfId="5" applyNumberFormat="1" applyFont="1" applyAlignment="1">
      <alignment horizontal="justify" vertical="top"/>
    </xf>
    <xf numFmtId="49" fontId="33" fillId="0" borderId="11" xfId="5" applyNumberFormat="1" applyFont="1" applyFill="1" applyBorder="1" applyAlignment="1">
      <alignment horizontal="left" vertical="top"/>
    </xf>
    <xf numFmtId="49" fontId="26" fillId="0" borderId="11" xfId="5" applyNumberFormat="1" applyFont="1" applyFill="1" applyBorder="1" applyAlignment="1">
      <alignment horizontal="left" vertical="top" wrapText="1"/>
    </xf>
    <xf numFmtId="4" fontId="26" fillId="0" borderId="11" xfId="5" applyNumberFormat="1" applyFont="1" applyFill="1" applyBorder="1" applyAlignment="1">
      <alignment horizontal="right"/>
    </xf>
    <xf numFmtId="165" fontId="26" fillId="0" borderId="11" xfId="5" applyNumberFormat="1" applyFont="1" applyFill="1" applyBorder="1" applyProtection="1">
      <protection locked="0"/>
    </xf>
    <xf numFmtId="165" fontId="26" fillId="0" borderId="11" xfId="5" applyNumberFormat="1" applyFont="1" applyFill="1" applyBorder="1" applyProtection="1"/>
    <xf numFmtId="165" fontId="21" fillId="0" borderId="0" xfId="5" applyNumberFormat="1" applyFont="1" applyFill="1" applyBorder="1" applyAlignment="1">
      <alignment vertical="top"/>
    </xf>
    <xf numFmtId="2" fontId="24" fillId="0" borderId="0" xfId="37" applyNumberFormat="1" applyFont="1" applyFill="1" applyAlignment="1">
      <alignment horizontal="left" vertical="top"/>
    </xf>
    <xf numFmtId="0" fontId="24" fillId="0" borderId="0" xfId="5" applyFont="1" applyFill="1" applyAlignment="1">
      <alignment vertical="top" wrapText="1"/>
    </xf>
    <xf numFmtId="49" fontId="37" fillId="0" borderId="0" xfId="5" applyNumberFormat="1" applyFont="1" applyFill="1" applyAlignment="1">
      <alignment vertical="top" wrapText="1"/>
    </xf>
    <xf numFmtId="0" fontId="21" fillId="0" borderId="0" xfId="37" applyFont="1" applyFill="1" applyBorder="1" applyAlignment="1">
      <alignment vertical="justify"/>
    </xf>
    <xf numFmtId="49" fontId="21" fillId="0" borderId="0" xfId="5" applyNumberFormat="1" applyFont="1" applyFill="1" applyBorder="1" applyAlignment="1">
      <alignment vertical="top" wrapText="1"/>
    </xf>
    <xf numFmtId="174" fontId="7" fillId="0" borderId="0" xfId="0" applyNumberFormat="1" applyFont="1"/>
    <xf numFmtId="0" fontId="38" fillId="0" borderId="0" xfId="0" applyFont="1" applyAlignment="1">
      <alignment vertical="center"/>
    </xf>
    <xf numFmtId="49" fontId="38" fillId="0" borderId="0" xfId="0" applyNumberFormat="1" applyFont="1" applyAlignment="1">
      <alignment vertical="center"/>
    </xf>
    <xf numFmtId="0" fontId="38" fillId="0" borderId="0" xfId="0" applyFont="1" applyAlignment="1">
      <alignment horizontal="justify" vertical="center" wrapText="1"/>
    </xf>
    <xf numFmtId="174" fontId="38" fillId="0" borderId="0" xfId="0" applyNumberFormat="1" applyFont="1" applyAlignment="1">
      <alignment horizontal="justify" vertical="center"/>
    </xf>
    <xf numFmtId="0" fontId="24" fillId="0" borderId="0" xfId="0" applyFont="1" applyAlignment="1">
      <alignment horizontal="left" vertical="center"/>
    </xf>
    <xf numFmtId="0" fontId="24" fillId="0" borderId="0" xfId="0" applyFont="1" applyAlignment="1">
      <alignment vertical="center"/>
    </xf>
    <xf numFmtId="49" fontId="21" fillId="0" borderId="4" xfId="0" applyNumberFormat="1" applyFont="1" applyBorder="1" applyAlignment="1">
      <alignment vertical="center"/>
    </xf>
    <xf numFmtId="0" fontId="21" fillId="0" borderId="4" xfId="0" applyFont="1" applyBorder="1" applyAlignment="1">
      <alignment vertical="center"/>
    </xf>
    <xf numFmtId="49" fontId="21" fillId="0" borderId="19" xfId="0" applyNumberFormat="1" applyFont="1" applyBorder="1" applyAlignment="1">
      <alignment vertical="center"/>
    </xf>
    <xf numFmtId="0" fontId="21" fillId="0" borderId="19" xfId="0" applyFont="1" applyBorder="1" applyAlignment="1">
      <alignment vertical="center"/>
    </xf>
    <xf numFmtId="174" fontId="21" fillId="0" borderId="0" xfId="0" applyNumberFormat="1" applyFont="1" applyAlignment="1">
      <alignment vertical="center"/>
    </xf>
    <xf numFmtId="49" fontId="21" fillId="0" borderId="0" xfId="0" applyNumberFormat="1" applyFont="1" applyAlignment="1">
      <alignment vertical="center"/>
    </xf>
    <xf numFmtId="0" fontId="21" fillId="0" borderId="0" xfId="0" applyFont="1" applyAlignment="1">
      <alignment vertical="center"/>
    </xf>
    <xf numFmtId="49" fontId="21" fillId="0" borderId="17" xfId="0" applyNumberFormat="1" applyFont="1" applyBorder="1" applyAlignment="1">
      <alignment vertical="center"/>
    </xf>
    <xf numFmtId="0" fontId="21" fillId="0" borderId="17" xfId="0" applyFont="1" applyBorder="1" applyAlignment="1">
      <alignment vertical="center"/>
    </xf>
    <xf numFmtId="0" fontId="24" fillId="0" borderId="17" xfId="0" applyFont="1" applyBorder="1" applyAlignment="1">
      <alignment vertical="center"/>
    </xf>
    <xf numFmtId="174" fontId="21" fillId="0" borderId="17" xfId="0" applyNumberFormat="1" applyFont="1" applyBorder="1" applyAlignment="1">
      <alignment horizontal="right" vertical="center"/>
    </xf>
    <xf numFmtId="174" fontId="21" fillId="0" borderId="0" xfId="0" applyNumberFormat="1" applyFont="1" applyAlignment="1">
      <alignment horizontal="right" vertical="center"/>
    </xf>
    <xf numFmtId="0" fontId="21" fillId="0" borderId="17" xfId="0" applyFont="1" applyBorder="1" applyAlignment="1">
      <alignment horizontal="left" vertical="center" wrapText="1"/>
    </xf>
    <xf numFmtId="174" fontId="21" fillId="0" borderId="17" xfId="0" applyNumberFormat="1" applyFont="1" applyBorder="1" applyAlignment="1">
      <alignment vertical="center"/>
    </xf>
    <xf numFmtId="49" fontId="24" fillId="0" borderId="0" xfId="0" applyNumberFormat="1" applyFont="1" applyAlignment="1">
      <alignment vertical="center"/>
    </xf>
    <xf numFmtId="174" fontId="21" fillId="0" borderId="0" xfId="0" applyNumberFormat="1" applyFont="1" applyAlignment="1">
      <alignment horizontal="center" vertical="center"/>
    </xf>
    <xf numFmtId="0" fontId="24" fillId="0" borderId="23" xfId="0" applyFont="1" applyBorder="1" applyAlignment="1">
      <alignment vertical="center"/>
    </xf>
    <xf numFmtId="174" fontId="21" fillId="0" borderId="23" xfId="0" applyNumberFormat="1" applyFont="1" applyBorder="1" applyAlignment="1">
      <alignment horizontal="right" vertical="center"/>
    </xf>
    <xf numFmtId="174" fontId="24" fillId="0" borderId="0" xfId="0" applyNumberFormat="1" applyFont="1" applyAlignment="1">
      <alignment vertical="center"/>
    </xf>
    <xf numFmtId="49" fontId="24" fillId="0" borderId="17" xfId="0" applyNumberFormat="1" applyFont="1" applyBorder="1" applyAlignment="1">
      <alignment horizontal="center" vertical="top"/>
    </xf>
    <xf numFmtId="0" fontId="24" fillId="0" borderId="17" xfId="0" applyFont="1" applyBorder="1" applyAlignment="1">
      <alignment horizontal="center" vertical="justify"/>
    </xf>
    <xf numFmtId="0" fontId="24" fillId="0" borderId="17" xfId="0" applyFont="1" applyBorder="1" applyAlignment="1">
      <alignment horizontal="center"/>
    </xf>
    <xf numFmtId="0" fontId="24" fillId="0" borderId="17" xfId="0" applyFont="1" applyBorder="1" applyAlignment="1">
      <alignment horizontal="right"/>
    </xf>
    <xf numFmtId="174" fontId="24" fillId="0" borderId="17" xfId="0" applyNumberFormat="1" applyFont="1" applyBorder="1" applyAlignment="1">
      <alignment horizontal="right"/>
    </xf>
    <xf numFmtId="49" fontId="24" fillId="0" borderId="0" xfId="0" applyNumberFormat="1" applyFont="1" applyAlignment="1">
      <alignment horizontal="left" vertical="center" wrapText="1"/>
    </xf>
    <xf numFmtId="0" fontId="24" fillId="0" borderId="0" xfId="0" applyFont="1" applyAlignment="1">
      <alignment horizontal="left" vertical="center" wrapText="1"/>
    </xf>
    <xf numFmtId="4" fontId="24" fillId="0" borderId="0" xfId="0" applyNumberFormat="1" applyFont="1" applyAlignment="1">
      <alignment horizontal="center" vertical="center" wrapText="1"/>
    </xf>
    <xf numFmtId="4" fontId="24" fillId="0" borderId="0" xfId="0" applyNumberFormat="1" applyFont="1" applyAlignment="1">
      <alignment horizontal="right" vertical="center" wrapText="1"/>
    </xf>
    <xf numFmtId="174" fontId="24" fillId="0" borderId="0" xfId="0" applyNumberFormat="1" applyFont="1" applyAlignment="1">
      <alignment horizontal="right" vertical="center"/>
    </xf>
    <xf numFmtId="49" fontId="21" fillId="0" borderId="7" xfId="0" applyNumberFormat="1" applyFont="1" applyBorder="1" applyAlignment="1">
      <alignment horizontal="left" vertical="center" wrapText="1"/>
    </xf>
    <xf numFmtId="0" fontId="21" fillId="0" borderId="7" xfId="0" applyFont="1" applyBorder="1" applyAlignment="1">
      <alignment horizontal="left" vertical="center" wrapText="1"/>
    </xf>
    <xf numFmtId="4" fontId="24" fillId="0" borderId="7" xfId="0" applyNumberFormat="1" applyFont="1" applyBorder="1" applyAlignment="1">
      <alignment horizontal="center" vertical="center" wrapText="1"/>
    </xf>
    <xf numFmtId="4" fontId="24" fillId="0" borderId="7" xfId="0" applyNumberFormat="1" applyFont="1" applyBorder="1" applyAlignment="1">
      <alignment horizontal="right" vertical="center" wrapText="1"/>
    </xf>
    <xf numFmtId="174" fontId="24" fillId="0" borderId="7" xfId="0" applyNumberFormat="1" applyFont="1" applyBorder="1" applyAlignment="1">
      <alignment vertical="center"/>
    </xf>
    <xf numFmtId="174" fontId="24" fillId="0" borderId="7" xfId="0" applyNumberFormat="1" applyFont="1" applyBorder="1" applyAlignment="1">
      <alignment horizontal="right" vertical="center"/>
    </xf>
    <xf numFmtId="49" fontId="21" fillId="0" borderId="0" xfId="0" applyNumberFormat="1" applyFont="1" applyAlignment="1">
      <alignment horizontal="left" vertical="center" wrapText="1"/>
    </xf>
    <xf numFmtId="0" fontId="21" fillId="0" borderId="0" xfId="0" applyFont="1" applyAlignment="1">
      <alignment horizontal="left" vertical="center" wrapText="1"/>
    </xf>
    <xf numFmtId="49" fontId="24" fillId="0" borderId="0" xfId="0" applyNumberFormat="1" applyFont="1" applyAlignment="1">
      <alignment horizontal="left" vertical="center"/>
    </xf>
    <xf numFmtId="4" fontId="24" fillId="0" borderId="0" xfId="0" applyNumberFormat="1" applyFont="1" applyAlignment="1">
      <alignment horizontal="center"/>
    </xf>
    <xf numFmtId="4" fontId="24" fillId="0" borderId="0" xfId="0" applyNumberFormat="1" applyFont="1" applyAlignment="1">
      <alignment horizontal="right"/>
    </xf>
    <xf numFmtId="174" fontId="24" fillId="0" borderId="0" xfId="0" applyNumberFormat="1" applyFont="1"/>
    <xf numFmtId="4" fontId="24" fillId="0" borderId="0" xfId="0" applyNumberFormat="1" applyFont="1" applyAlignment="1">
      <alignment horizontal="center" wrapText="1"/>
    </xf>
    <xf numFmtId="4" fontId="24" fillId="0" borderId="0" xfId="0" applyNumberFormat="1" applyFont="1" applyAlignment="1">
      <alignment horizontal="right" wrapText="1"/>
    </xf>
    <xf numFmtId="174" fontId="24" fillId="0" borderId="0" xfId="0" applyNumberFormat="1" applyFont="1" applyAlignment="1">
      <alignment horizontal="right"/>
    </xf>
    <xf numFmtId="0" fontId="24" fillId="0" borderId="0" xfId="0" applyFont="1" applyAlignment="1">
      <alignment horizontal="justify" vertical="center" wrapText="1"/>
    </xf>
    <xf numFmtId="0" fontId="24" fillId="0" borderId="0" xfId="0" applyFont="1" applyAlignment="1">
      <alignment horizontal="center" vertical="center"/>
    </xf>
    <xf numFmtId="4" fontId="21" fillId="0" borderId="0" xfId="0" applyNumberFormat="1" applyFont="1" applyAlignment="1">
      <alignment horizontal="justify" vertical="center" wrapText="1"/>
    </xf>
    <xf numFmtId="4" fontId="24" fillId="0" borderId="0" xfId="0" applyNumberFormat="1" applyFont="1" applyAlignment="1">
      <alignment horizontal="justify" vertical="center" wrapText="1"/>
    </xf>
    <xf numFmtId="0" fontId="24" fillId="0" borderId="24" xfId="0" applyFont="1" applyBorder="1" applyAlignment="1">
      <alignment horizontal="left" vertical="center" wrapText="1"/>
    </xf>
    <xf numFmtId="4" fontId="21" fillId="0" borderId="25" xfId="0" applyNumberFormat="1" applyFont="1" applyBorder="1" applyAlignment="1">
      <alignment horizontal="center" vertical="center"/>
    </xf>
    <xf numFmtId="4" fontId="21" fillId="0" borderId="25" xfId="0" applyNumberFormat="1" applyFont="1" applyBorder="1" applyAlignment="1">
      <alignment horizontal="right" vertical="center"/>
    </xf>
    <xf numFmtId="174" fontId="21" fillId="0" borderId="25" xfId="0" applyNumberFormat="1" applyFont="1" applyBorder="1" applyAlignment="1">
      <alignment horizontal="right" vertical="center"/>
    </xf>
    <xf numFmtId="174" fontId="21" fillId="0" borderId="26" xfId="0" applyNumberFormat="1" applyFont="1" applyBorder="1" applyAlignment="1">
      <alignment horizontal="right" vertical="center"/>
    </xf>
    <xf numFmtId="4" fontId="21" fillId="0" borderId="0" xfId="0" applyNumberFormat="1" applyFont="1" applyAlignment="1">
      <alignment horizontal="center" vertical="center"/>
    </xf>
    <xf numFmtId="4" fontId="21" fillId="0" borderId="0" xfId="0" applyNumberFormat="1" applyFont="1" applyAlignment="1">
      <alignment horizontal="right" vertical="center"/>
    </xf>
    <xf numFmtId="49" fontId="21" fillId="0" borderId="0" xfId="5" applyNumberFormat="1" applyFont="1" applyAlignment="1">
      <alignment horizontal="left" vertical="center" wrapText="1"/>
    </xf>
    <xf numFmtId="49" fontId="24" fillId="0" borderId="0" xfId="5" applyNumberFormat="1" applyFont="1" applyAlignment="1">
      <alignment horizontal="left" vertical="center" wrapText="1"/>
    </xf>
    <xf numFmtId="49" fontId="24" fillId="0" borderId="0" xfId="0" applyNumberFormat="1" applyFont="1" applyAlignment="1">
      <alignment horizontal="left" vertical="top" wrapText="1"/>
    </xf>
    <xf numFmtId="4" fontId="24" fillId="0" borderId="0" xfId="0" applyNumberFormat="1" applyFont="1" applyAlignment="1">
      <alignment horizontal="justify" vertical="top" wrapText="1"/>
    </xf>
    <xf numFmtId="4" fontId="38" fillId="0" borderId="27" xfId="0" applyNumberFormat="1" applyFont="1" applyBorder="1" applyAlignment="1">
      <alignment horizontal="justify" vertical="top" wrapText="1"/>
    </xf>
    <xf numFmtId="4" fontId="24" fillId="0" borderId="27" xfId="0" applyNumberFormat="1" applyFont="1" applyBorder="1" applyAlignment="1">
      <alignment horizontal="center" wrapText="1"/>
    </xf>
    <xf numFmtId="4" fontId="24" fillId="0" borderId="27" xfId="0" applyNumberFormat="1" applyFont="1" applyBorder="1" applyAlignment="1">
      <alignment horizontal="right" wrapText="1"/>
    </xf>
    <xf numFmtId="174" fontId="24" fillId="0" borderId="27" xfId="0" applyNumberFormat="1" applyFont="1" applyBorder="1"/>
    <xf numFmtId="174" fontId="24" fillId="0" borderId="27" xfId="0" applyNumberFormat="1" applyFont="1" applyBorder="1" applyAlignment="1">
      <alignment horizontal="right"/>
    </xf>
    <xf numFmtId="4" fontId="24" fillId="0" borderId="0" xfId="0" applyNumberFormat="1" applyFont="1" applyAlignment="1">
      <alignment horizontal="center" vertical="center"/>
    </xf>
    <xf numFmtId="4" fontId="24" fillId="0" borderId="0" xfId="0" applyNumberFormat="1" applyFont="1" applyAlignment="1">
      <alignment horizontal="right" vertical="center"/>
    </xf>
    <xf numFmtId="4" fontId="24" fillId="0" borderId="24" xfId="0" applyNumberFormat="1" applyFont="1" applyBorder="1" applyAlignment="1">
      <alignment horizontal="justify" vertical="center" wrapText="1"/>
    </xf>
    <xf numFmtId="4" fontId="24" fillId="0" borderId="7" xfId="0" applyNumberFormat="1" applyFont="1" applyBorder="1" applyAlignment="1">
      <alignment horizontal="center" vertical="center"/>
    </xf>
    <xf numFmtId="4" fontId="24" fillId="0" borderId="7" xfId="0" applyNumberFormat="1" applyFont="1" applyBorder="1" applyAlignment="1">
      <alignment horizontal="right" vertical="center"/>
    </xf>
    <xf numFmtId="174" fontId="21" fillId="0" borderId="7" xfId="0" applyNumberFormat="1" applyFont="1" applyBorder="1" applyAlignment="1">
      <alignment vertical="center"/>
    </xf>
    <xf numFmtId="174" fontId="21" fillId="0" borderId="7" xfId="0" applyNumberFormat="1" applyFont="1" applyBorder="1" applyAlignment="1">
      <alignment horizontal="right" vertical="center"/>
    </xf>
    <xf numFmtId="0" fontId="24" fillId="0" borderId="0" xfId="0" applyFont="1" applyAlignment="1">
      <alignment horizontal="center" wrapText="1"/>
    </xf>
    <xf numFmtId="0" fontId="24" fillId="0" borderId="27" xfId="0" applyFont="1" applyBorder="1" applyAlignment="1">
      <alignment horizontal="justify" vertical="top" wrapText="1"/>
    </xf>
    <xf numFmtId="0" fontId="24" fillId="0" borderId="27" xfId="0" applyFont="1" applyBorder="1" applyAlignment="1">
      <alignment horizontal="center"/>
    </xf>
    <xf numFmtId="0" fontId="24" fillId="0" borderId="0" xfId="0" applyFont="1" applyAlignment="1">
      <alignment horizontal="center" vertical="center" wrapText="1"/>
    </xf>
    <xf numFmtId="4" fontId="24" fillId="0" borderId="17" xfId="0" applyNumberFormat="1" applyFont="1" applyBorder="1" applyAlignment="1">
      <alignment horizontal="right" wrapText="1"/>
    </xf>
    <xf numFmtId="174" fontId="24" fillId="0" borderId="17" xfId="0" applyNumberFormat="1" applyFont="1" applyBorder="1"/>
    <xf numFmtId="0" fontId="24" fillId="0" borderId="27" xfId="0" applyFont="1" applyBorder="1" applyAlignment="1">
      <alignment horizontal="left" vertical="center" wrapText="1"/>
    </xf>
    <xf numFmtId="0" fontId="24" fillId="0" borderId="27" xfId="0" applyFont="1" applyBorder="1" applyAlignment="1">
      <alignment horizontal="left" vertical="top" wrapText="1"/>
    </xf>
    <xf numFmtId="0" fontId="24" fillId="0" borderId="27" xfId="0" applyFont="1" applyBorder="1" applyAlignment="1">
      <alignment horizontal="center" wrapText="1"/>
    </xf>
    <xf numFmtId="0" fontId="24" fillId="0" borderId="27" xfId="0" applyFont="1" applyBorder="1" applyAlignment="1">
      <alignment horizontal="center" vertical="center" wrapText="1"/>
    </xf>
    <xf numFmtId="0" fontId="24" fillId="0" borderId="0" xfId="0" applyFont="1" applyAlignment="1">
      <alignment horizontal="left" vertical="top" wrapText="1"/>
    </xf>
    <xf numFmtId="4" fontId="38" fillId="0" borderId="27" xfId="0" applyNumberFormat="1" applyFont="1" applyBorder="1" applyAlignment="1">
      <alignment horizontal="left" vertical="top" wrapText="1"/>
    </xf>
    <xf numFmtId="0" fontId="24" fillId="0" borderId="27" xfId="0" applyFont="1" applyBorder="1" applyAlignment="1">
      <alignment horizontal="justify" vertical="center" wrapText="1"/>
    </xf>
    <xf numFmtId="0" fontId="24" fillId="0" borderId="0" xfId="0" applyFont="1" applyAlignment="1">
      <alignment horizontal="justify" vertical="top"/>
    </xf>
    <xf numFmtId="0" fontId="24" fillId="0" borderId="0" xfId="0" applyFont="1" applyAlignment="1">
      <alignment horizontal="right"/>
    </xf>
    <xf numFmtId="4" fontId="24" fillId="0" borderId="0" xfId="5" applyNumberFormat="1" applyFont="1" applyAlignment="1">
      <alignment horizontal="center"/>
    </xf>
    <xf numFmtId="166" fontId="24" fillId="0" borderId="0" xfId="5" applyNumberFormat="1" applyFont="1" applyProtection="1">
      <protection locked="0"/>
    </xf>
    <xf numFmtId="174" fontId="24" fillId="0" borderId="0" xfId="5" applyNumberFormat="1" applyFont="1"/>
    <xf numFmtId="4" fontId="24" fillId="0" borderId="0" xfId="5" applyNumberFormat="1" applyFont="1" applyAlignment="1">
      <alignment horizontal="right"/>
    </xf>
    <xf numFmtId="174" fontId="24" fillId="0" borderId="0" xfId="5" applyNumberFormat="1" applyFont="1" applyProtection="1">
      <protection locked="0"/>
    </xf>
    <xf numFmtId="49" fontId="24" fillId="0" borderId="0" xfId="5" applyNumberFormat="1" applyFont="1" applyAlignment="1">
      <alignment vertical="top" wrapText="1"/>
    </xf>
    <xf numFmtId="0" fontId="24" fillId="0" borderId="24" xfId="0" applyFont="1" applyBorder="1" applyAlignment="1">
      <alignment horizontal="left" vertical="center"/>
    </xf>
    <xf numFmtId="4" fontId="24" fillId="0" borderId="25" xfId="0" applyNumberFormat="1" applyFont="1" applyBorder="1" applyAlignment="1">
      <alignment horizontal="center" vertical="center"/>
    </xf>
    <xf numFmtId="4" fontId="24" fillId="0" borderId="25" xfId="0" applyNumberFormat="1" applyFont="1" applyBorder="1" applyAlignment="1">
      <alignment horizontal="right" vertical="center"/>
    </xf>
    <xf numFmtId="2" fontId="24" fillId="0" borderId="0" xfId="0" applyNumberFormat="1" applyFont="1" applyAlignment="1">
      <alignment horizontal="right" vertical="center"/>
    </xf>
    <xf numFmtId="2" fontId="24" fillId="0" borderId="0" xfId="0" applyNumberFormat="1" applyFont="1" applyAlignment="1">
      <alignment horizontal="center" vertical="center"/>
    </xf>
    <xf numFmtId="0" fontId="24" fillId="0" borderId="0" xfId="0" applyFont="1" applyAlignment="1">
      <alignment horizontal="right" vertical="center"/>
    </xf>
    <xf numFmtId="0" fontId="21" fillId="0" borderId="17" xfId="0" applyFont="1" applyBorder="1" applyAlignment="1">
      <alignment horizontal="left" vertical="center"/>
    </xf>
    <xf numFmtId="49" fontId="24" fillId="0" borderId="0" xfId="38" applyNumberFormat="1" applyFont="1" applyAlignment="1">
      <alignment horizontal="right"/>
    </xf>
    <xf numFmtId="1" fontId="24" fillId="0" borderId="0" xfId="38" applyNumberFormat="1" applyFont="1" applyAlignment="1">
      <alignment horizontal="right" vertical="top"/>
    </xf>
    <xf numFmtId="0" fontId="21" fillId="0" borderId="0" xfId="0" applyFont="1"/>
    <xf numFmtId="4" fontId="24" fillId="0" borderId="0" xfId="0" applyNumberFormat="1" applyFont="1" applyAlignment="1">
      <alignment vertical="top"/>
    </xf>
    <xf numFmtId="166" fontId="21" fillId="0" borderId="0" xfId="0" applyNumberFormat="1" applyFont="1" applyAlignment="1">
      <alignment vertical="top"/>
    </xf>
    <xf numFmtId="0" fontId="21" fillId="0" borderId="0" xfId="38" applyFont="1"/>
    <xf numFmtId="166" fontId="24" fillId="0" borderId="0" xfId="0" applyNumberFormat="1" applyFont="1"/>
    <xf numFmtId="0" fontId="42" fillId="0" borderId="0" xfId="0" applyFont="1" applyAlignment="1">
      <alignment vertical="top"/>
    </xf>
    <xf numFmtId="0" fontId="21" fillId="0" borderId="0" xfId="0" applyFont="1" applyAlignment="1">
      <alignment vertical="top"/>
    </xf>
    <xf numFmtId="2" fontId="21" fillId="0" borderId="0" xfId="38" applyNumberFormat="1" applyFont="1" applyAlignment="1">
      <alignment horizontal="left" vertical="top"/>
    </xf>
    <xf numFmtId="178" fontId="24" fillId="0" borderId="0" xfId="0" applyNumberFormat="1" applyFont="1" applyAlignment="1">
      <alignment vertical="top"/>
    </xf>
    <xf numFmtId="178" fontId="24" fillId="0" borderId="0" xfId="38" applyNumberFormat="1" applyFont="1" applyAlignment="1">
      <alignment vertical="top"/>
    </xf>
    <xf numFmtId="166" fontId="24" fillId="0" borderId="0" xfId="38" applyNumberFormat="1" applyFont="1" applyAlignment="1">
      <alignment vertical="top"/>
    </xf>
    <xf numFmtId="166" fontId="24" fillId="0" borderId="0" xfId="38" applyNumberFormat="1" applyFont="1"/>
    <xf numFmtId="49" fontId="24" fillId="0" borderId="0" xfId="38" applyNumberFormat="1" applyFont="1" applyAlignment="1">
      <alignment horizontal="left" vertical="top" wrapText="1"/>
    </xf>
    <xf numFmtId="4" fontId="24" fillId="0" borderId="0" xfId="38" applyNumberFormat="1" applyFont="1" applyAlignment="1">
      <alignment horizontal="left" vertical="top" wrapText="1"/>
    </xf>
    <xf numFmtId="2" fontId="24" fillId="0" borderId="0" xfId="38" applyNumberFormat="1" applyFont="1" applyAlignment="1">
      <alignment vertical="top"/>
    </xf>
    <xf numFmtId="4" fontId="21" fillId="0" borderId="0" xfId="38" applyNumberFormat="1" applyFont="1" applyAlignment="1">
      <alignment vertical="top"/>
    </xf>
    <xf numFmtId="2" fontId="21" fillId="0" borderId="0" xfId="38" applyNumberFormat="1" applyFont="1" applyAlignment="1">
      <alignment vertical="top"/>
    </xf>
    <xf numFmtId="178" fontId="21" fillId="0" borderId="0" xfId="38" applyNumberFormat="1" applyFont="1" applyAlignment="1">
      <alignment vertical="top"/>
    </xf>
    <xf numFmtId="166" fontId="21" fillId="0" borderId="0" xfId="38" applyNumberFormat="1" applyFont="1" applyAlignment="1">
      <alignment vertical="top"/>
    </xf>
    <xf numFmtId="166" fontId="21" fillId="0" borderId="0" xfId="38" applyNumberFormat="1" applyFont="1"/>
    <xf numFmtId="4" fontId="21" fillId="0" borderId="0" xfId="38" applyNumberFormat="1" applyFont="1" applyAlignment="1">
      <alignment horizontal="left" vertical="top" wrapText="1"/>
    </xf>
    <xf numFmtId="166" fontId="21" fillId="0" borderId="28" xfId="38" applyNumberFormat="1" applyFont="1" applyBorder="1" applyAlignment="1">
      <alignment vertical="top"/>
    </xf>
    <xf numFmtId="0" fontId="21" fillId="0" borderId="0" xfId="29" applyFont="1"/>
    <xf numFmtId="166" fontId="21" fillId="0" borderId="0" xfId="29" applyNumberFormat="1" applyFont="1"/>
    <xf numFmtId="49" fontId="24" fillId="0" borderId="0" xfId="38" applyNumberFormat="1" applyFont="1" applyAlignment="1">
      <alignment horizontal="left" vertical="center" wrapText="1"/>
    </xf>
    <xf numFmtId="4" fontId="21" fillId="0" borderId="17" xfId="38" applyNumberFormat="1" applyFont="1" applyBorder="1" applyAlignment="1">
      <alignment horizontal="left" vertical="top" wrapText="1"/>
    </xf>
    <xf numFmtId="2" fontId="21" fillId="0" borderId="17" xfId="38" applyNumberFormat="1" applyFont="1" applyBorder="1" applyAlignment="1">
      <alignment vertical="top"/>
    </xf>
    <xf numFmtId="178" fontId="21" fillId="0" borderId="17" xfId="38" applyNumberFormat="1" applyFont="1" applyBorder="1" applyAlignment="1">
      <alignment vertical="top"/>
    </xf>
    <xf numFmtId="0" fontId="21" fillId="0" borderId="0" xfId="29" applyFont="1" applyAlignment="1">
      <alignment vertical="center"/>
    </xf>
    <xf numFmtId="166" fontId="21" fillId="0" borderId="0" xfId="29" applyNumberFormat="1" applyFont="1" applyAlignment="1">
      <alignment vertical="center"/>
    </xf>
    <xf numFmtId="166" fontId="21" fillId="0" borderId="0" xfId="38" applyNumberFormat="1" applyFont="1" applyAlignment="1">
      <alignment vertical="center"/>
    </xf>
    <xf numFmtId="4" fontId="21" fillId="0" borderId="0" xfId="38" applyNumberFormat="1" applyFont="1" applyAlignment="1">
      <alignment vertical="center"/>
    </xf>
    <xf numFmtId="2" fontId="21" fillId="0" borderId="0" xfId="38" applyNumberFormat="1" applyFont="1" applyAlignment="1">
      <alignment vertical="center"/>
    </xf>
    <xf numFmtId="178" fontId="21" fillId="0" borderId="0" xfId="38" applyNumberFormat="1" applyFont="1" applyAlignment="1">
      <alignment vertical="center"/>
    </xf>
    <xf numFmtId="166" fontId="21" fillId="0" borderId="28" xfId="38" applyNumberFormat="1" applyFont="1" applyBorder="1" applyAlignment="1">
      <alignment vertical="center"/>
    </xf>
    <xf numFmtId="2" fontId="21" fillId="0" borderId="0" xfId="38" applyNumberFormat="1" applyFont="1"/>
    <xf numFmtId="166" fontId="21" fillId="0" borderId="18" xfId="38" applyNumberFormat="1" applyFont="1" applyBorder="1"/>
    <xf numFmtId="178" fontId="24" fillId="0" borderId="0" xfId="38" applyNumberFormat="1" applyFont="1" applyAlignment="1">
      <alignment horizontal="left" vertical="top"/>
    </xf>
    <xf numFmtId="0" fontId="21" fillId="0" borderId="0" xfId="0" applyFont="1" applyAlignment="1">
      <alignment horizontal="left" vertical="top"/>
    </xf>
    <xf numFmtId="178" fontId="24" fillId="0" borderId="0" xfId="38" applyNumberFormat="1" applyFont="1" applyAlignment="1">
      <alignment horizontal="left" vertical="top" wrapText="1"/>
    </xf>
    <xf numFmtId="0" fontId="24" fillId="0" borderId="0" xfId="38" applyFont="1"/>
    <xf numFmtId="0" fontId="21" fillId="0" borderId="0" xfId="0" applyFont="1" applyAlignment="1">
      <alignment horizontal="left" vertical="top" wrapText="1"/>
    </xf>
    <xf numFmtId="0" fontId="24" fillId="0" borderId="0" xfId="38" applyFont="1" applyAlignment="1">
      <alignment vertical="top" wrapText="1"/>
    </xf>
    <xf numFmtId="0" fontId="24" fillId="0" borderId="0" xfId="38" applyFont="1" applyAlignment="1">
      <alignment horizontal="left" vertical="top"/>
    </xf>
    <xf numFmtId="0" fontId="24" fillId="0" borderId="0" xfId="38" applyFont="1" applyAlignment="1">
      <alignment horizontal="left" vertical="top" wrapText="1"/>
    </xf>
    <xf numFmtId="0" fontId="24" fillId="0" borderId="29" xfId="39" applyFont="1" applyBorder="1" applyAlignment="1">
      <alignment horizontal="center" vertical="center"/>
    </xf>
    <xf numFmtId="0" fontId="21" fillId="0" borderId="29" xfId="39" applyFont="1" applyBorder="1" applyAlignment="1">
      <alignment horizontal="center" vertical="top"/>
    </xf>
    <xf numFmtId="0" fontId="21" fillId="0" borderId="29" xfId="39" applyFont="1" applyBorder="1" applyAlignment="1">
      <alignment horizontal="center" vertical="top" wrapText="1"/>
    </xf>
    <xf numFmtId="2" fontId="21" fillId="0" borderId="29" xfId="39" applyNumberFormat="1" applyFont="1" applyBorder="1" applyAlignment="1">
      <alignment horizontal="center" vertical="top"/>
    </xf>
    <xf numFmtId="177" fontId="21" fillId="0" borderId="29" xfId="30" applyFont="1" applyFill="1" applyBorder="1" applyAlignment="1">
      <alignment horizontal="center" vertical="top"/>
    </xf>
    <xf numFmtId="49" fontId="21" fillId="0" borderId="0" xfId="38" applyNumberFormat="1" applyFont="1" applyAlignment="1">
      <alignment horizontal="left" vertical="top" wrapText="1"/>
    </xf>
    <xf numFmtId="49" fontId="21" fillId="0" borderId="0" xfId="29" applyNumberFormat="1" applyFont="1"/>
    <xf numFmtId="0" fontId="21" fillId="0" borderId="0" xfId="29" applyFont="1" applyAlignment="1">
      <alignment vertical="top"/>
    </xf>
    <xf numFmtId="2" fontId="21" fillId="0" borderId="0" xfId="29" applyNumberFormat="1" applyFont="1" applyAlignment="1">
      <alignment vertical="top"/>
    </xf>
    <xf numFmtId="178" fontId="21" fillId="0" borderId="0" xfId="29" applyNumberFormat="1" applyFont="1" applyAlignment="1">
      <alignment vertical="top"/>
    </xf>
    <xf numFmtId="166" fontId="21" fillId="0" borderId="0" xfId="29" applyNumberFormat="1" applyFont="1" applyAlignment="1">
      <alignment vertical="top"/>
    </xf>
    <xf numFmtId="49" fontId="24" fillId="0" borderId="0" xfId="38" applyNumberFormat="1" applyFont="1" applyAlignment="1">
      <alignment horizontal="center" vertical="top" wrapText="1"/>
    </xf>
    <xf numFmtId="0" fontId="24" fillId="0" borderId="0" xfId="29" applyFont="1" applyAlignment="1">
      <alignment vertical="top" wrapText="1"/>
    </xf>
    <xf numFmtId="0" fontId="24" fillId="0" borderId="0" xfId="29" applyFont="1" applyAlignment="1">
      <alignment horizontal="right" vertical="top" wrapText="1"/>
    </xf>
    <xf numFmtId="166" fontId="24" fillId="0" borderId="0" xfId="38" applyNumberFormat="1" applyFont="1" applyAlignment="1" applyProtection="1">
      <alignment vertical="top"/>
      <protection locked="0"/>
    </xf>
    <xf numFmtId="49" fontId="24" fillId="0" borderId="0" xfId="29" applyNumberFormat="1" applyFont="1" applyAlignment="1">
      <alignment horizontal="center"/>
    </xf>
    <xf numFmtId="2" fontId="24" fillId="0" borderId="0" xfId="0" applyNumberFormat="1" applyFont="1" applyAlignment="1">
      <alignment horizontal="right" vertical="top"/>
    </xf>
    <xf numFmtId="4" fontId="24" fillId="0" borderId="0" xfId="0" applyNumberFormat="1" applyFont="1" applyAlignment="1" applyProtection="1">
      <alignment horizontal="right" vertical="top"/>
      <protection locked="0"/>
    </xf>
    <xf numFmtId="4" fontId="24" fillId="0" borderId="0" xfId="0" applyNumberFormat="1" applyFont="1" applyAlignment="1">
      <alignment horizontal="right" vertical="top"/>
    </xf>
    <xf numFmtId="49" fontId="24" fillId="0" borderId="0" xfId="29" applyNumberFormat="1" applyFont="1" applyAlignment="1">
      <alignment horizontal="center" vertical="top"/>
    </xf>
    <xf numFmtId="4" fontId="24" fillId="0" borderId="0" xfId="7" applyNumberFormat="1" applyFont="1" applyAlignment="1">
      <alignment horizontal="justify" vertical="top" wrapText="1"/>
    </xf>
    <xf numFmtId="0" fontId="24" fillId="0" borderId="0" xfId="29" applyFont="1"/>
    <xf numFmtId="166" fontId="24" fillId="0" borderId="0" xfId="29" applyNumberFormat="1" applyFont="1"/>
    <xf numFmtId="49" fontId="24" fillId="0" borderId="0" xfId="29" applyNumberFormat="1" applyFont="1"/>
    <xf numFmtId="0" fontId="24" fillId="0" borderId="0" xfId="38" applyFont="1" applyAlignment="1">
      <alignment horizontal="right" vertical="top" wrapText="1"/>
    </xf>
    <xf numFmtId="2" fontId="24" fillId="0" borderId="0" xfId="29" applyNumberFormat="1" applyFont="1" applyAlignment="1">
      <alignment horizontal="right" vertical="top"/>
    </xf>
    <xf numFmtId="178" fontId="24" fillId="0" borderId="0" xfId="38" applyNumberFormat="1" applyFont="1" applyAlignment="1" applyProtection="1">
      <alignment vertical="top"/>
      <protection locked="0"/>
    </xf>
    <xf numFmtId="166" fontId="24" fillId="0" borderId="0" xfId="29" applyNumberFormat="1" applyFont="1" applyAlignment="1">
      <alignment vertical="top"/>
    </xf>
    <xf numFmtId="0" fontId="21" fillId="0" borderId="0" xfId="38" applyFont="1" applyAlignment="1">
      <alignment horizontal="right" vertical="top" wrapText="1"/>
    </xf>
    <xf numFmtId="2" fontId="21" fillId="0" borderId="0" xfId="38" applyNumberFormat="1" applyFont="1" applyAlignment="1">
      <alignment horizontal="right" vertical="top"/>
    </xf>
    <xf numFmtId="178" fontId="21" fillId="0" borderId="0" xfId="38" applyNumberFormat="1" applyFont="1" applyAlignment="1" applyProtection="1">
      <alignment vertical="top"/>
      <protection locked="0"/>
    </xf>
    <xf numFmtId="4" fontId="21" fillId="0" borderId="0" xfId="38" applyNumberFormat="1" applyFont="1"/>
    <xf numFmtId="2" fontId="24" fillId="0" borderId="0" xfId="38" applyNumberFormat="1" applyFont="1"/>
    <xf numFmtId="178" fontId="24" fillId="0" borderId="0" xfId="38" applyNumberFormat="1" applyFont="1"/>
    <xf numFmtId="178" fontId="21" fillId="0" borderId="0" xfId="38" applyNumberFormat="1" applyFont="1"/>
    <xf numFmtId="0" fontId="24" fillId="0" borderId="0" xfId="29" applyFont="1" applyAlignment="1">
      <alignment horizontal="right" wrapText="1"/>
    </xf>
    <xf numFmtId="166" fontId="24" fillId="0" borderId="0" xfId="38" applyNumberFormat="1" applyFont="1" applyProtection="1">
      <protection locked="0"/>
    </xf>
    <xf numFmtId="2" fontId="24" fillId="0" borderId="0" xfId="29" applyNumberFormat="1" applyFont="1" applyAlignment="1">
      <alignment horizontal="right"/>
    </xf>
    <xf numFmtId="178" fontId="24" fillId="0" borderId="0" xfId="38" applyNumberFormat="1" applyFont="1" applyProtection="1">
      <protection locked="0"/>
    </xf>
    <xf numFmtId="2" fontId="21" fillId="0" borderId="0" xfId="38" applyNumberFormat="1" applyFont="1" applyAlignment="1">
      <alignment horizontal="right"/>
    </xf>
    <xf numFmtId="178" fontId="21" fillId="0" borderId="0" xfId="38" applyNumberFormat="1" applyFont="1" applyProtection="1">
      <protection locked="0"/>
    </xf>
    <xf numFmtId="166" fontId="21" fillId="0" borderId="28" xfId="38" applyNumberFormat="1" applyFont="1" applyBorder="1"/>
    <xf numFmtId="49" fontId="24" fillId="0" borderId="0" xfId="29" applyNumberFormat="1" applyFont="1" applyAlignment="1">
      <alignment vertical="top"/>
    </xf>
    <xf numFmtId="2" fontId="24" fillId="0" borderId="0" xfId="38" applyNumberFormat="1" applyFont="1" applyAlignment="1">
      <alignment horizontal="right" vertical="top"/>
    </xf>
    <xf numFmtId="49" fontId="21" fillId="0" borderId="21" xfId="38" applyNumberFormat="1" applyFont="1" applyBorder="1" applyAlignment="1">
      <alignment horizontal="left" vertical="top" wrapText="1"/>
    </xf>
    <xf numFmtId="178" fontId="21" fillId="0" borderId="17" xfId="38" applyNumberFormat="1" applyFont="1" applyBorder="1" applyAlignment="1" applyProtection="1">
      <alignment vertical="top"/>
      <protection locked="0"/>
    </xf>
    <xf numFmtId="179" fontId="24" fillId="0" borderId="0" xfId="31" applyNumberFormat="1" applyFont="1" applyFill="1" applyAlignment="1" applyProtection="1">
      <alignment horizontal="right" vertical="top"/>
    </xf>
    <xf numFmtId="2" fontId="24" fillId="0" borderId="0" xfId="31" applyNumberFormat="1" applyFont="1" applyFill="1" applyAlignment="1" applyProtection="1">
      <alignment horizontal="right" vertical="top"/>
    </xf>
    <xf numFmtId="49" fontId="24" fillId="0" borderId="0" xfId="29" applyNumberFormat="1" applyFont="1" applyAlignment="1">
      <alignment horizontal="right" vertical="top"/>
    </xf>
    <xf numFmtId="49" fontId="21" fillId="0" borderId="0" xfId="29" applyNumberFormat="1" applyFont="1" applyAlignment="1">
      <alignment horizontal="left"/>
    </xf>
    <xf numFmtId="49" fontId="24" fillId="0" borderId="0" xfId="29" applyNumberFormat="1" applyFont="1" applyAlignment="1">
      <alignment horizontal="right"/>
    </xf>
    <xf numFmtId="49" fontId="24" fillId="0" borderId="0" xfId="38" applyNumberFormat="1" applyFont="1" applyAlignment="1">
      <alignment horizontal="right" vertical="top" wrapText="1"/>
    </xf>
    <xf numFmtId="166" fontId="21" fillId="0" borderId="4" xfId="38" applyNumberFormat="1" applyFont="1" applyBorder="1" applyAlignment="1">
      <alignment vertical="top"/>
    </xf>
    <xf numFmtId="166" fontId="21" fillId="0" borderId="30" xfId="38" applyNumberFormat="1" applyFont="1" applyBorder="1" applyAlignment="1">
      <alignment vertical="top"/>
    </xf>
    <xf numFmtId="2" fontId="21" fillId="0" borderId="0" xfId="29" applyNumberFormat="1" applyFont="1" applyAlignment="1">
      <alignment horizontal="right" vertical="top"/>
    </xf>
    <xf numFmtId="178" fontId="21" fillId="0" borderId="0" xfId="29" applyNumberFormat="1" applyFont="1" applyAlignment="1" applyProtection="1">
      <alignment vertical="top"/>
      <protection locked="0"/>
    </xf>
    <xf numFmtId="0" fontId="24" fillId="0" borderId="0" xfId="29" quotePrefix="1" applyFont="1" applyAlignment="1">
      <alignment vertical="top" wrapText="1"/>
    </xf>
    <xf numFmtId="166" fontId="21" fillId="0" borderId="19" xfId="38" applyNumberFormat="1" applyFont="1" applyBorder="1" applyAlignment="1">
      <alignment vertical="top"/>
    </xf>
    <xf numFmtId="0" fontId="21" fillId="0" borderId="17" xfId="29" applyFont="1" applyBorder="1" applyAlignment="1">
      <alignment vertical="top"/>
    </xf>
    <xf numFmtId="4" fontId="24" fillId="0" borderId="0" xfId="38" applyNumberFormat="1" applyFont="1" applyAlignment="1">
      <alignment horizontal="left" vertical="center" wrapText="1"/>
    </xf>
    <xf numFmtId="2" fontId="24" fillId="0" borderId="0" xfId="38" applyNumberFormat="1" applyFont="1" applyAlignment="1">
      <alignment vertical="center"/>
    </xf>
    <xf numFmtId="178" fontId="24" fillId="0" borderId="0" xfId="38" applyNumberFormat="1" applyFont="1" applyAlignment="1">
      <alignment vertical="center"/>
    </xf>
    <xf numFmtId="166" fontId="24" fillId="0" borderId="0" xfId="38" applyNumberFormat="1" applyFont="1" applyAlignment="1">
      <alignment vertical="center"/>
    </xf>
    <xf numFmtId="0" fontId="21" fillId="0" borderId="0" xfId="38" applyFont="1" applyAlignment="1">
      <alignment vertical="center"/>
    </xf>
    <xf numFmtId="4" fontId="24" fillId="0" borderId="0" xfId="7" applyNumberFormat="1" applyFont="1" applyAlignment="1">
      <alignment horizontal="justify" vertical="center" wrapText="1"/>
    </xf>
    <xf numFmtId="0" fontId="24" fillId="0" borderId="0" xfId="29" applyFont="1" applyAlignment="1">
      <alignment horizontal="right" vertical="center" wrapText="1"/>
    </xf>
    <xf numFmtId="2" fontId="24" fillId="0" borderId="0" xfId="38" applyNumberFormat="1" applyFont="1" applyAlignment="1">
      <alignment horizontal="right" vertical="center"/>
    </xf>
    <xf numFmtId="166" fontId="24" fillId="0" borderId="0" xfId="38" applyNumberFormat="1" applyFont="1" applyAlignment="1" applyProtection="1">
      <alignment vertical="center"/>
      <protection locked="0"/>
    </xf>
    <xf numFmtId="0" fontId="24" fillId="0" borderId="0" xfId="29" applyFont="1" applyAlignment="1">
      <alignment vertical="center"/>
    </xf>
    <xf numFmtId="0" fontId="24" fillId="0" borderId="0" xfId="38" applyFont="1" applyAlignment="1">
      <alignment horizontal="left" vertical="center" wrapText="1"/>
    </xf>
    <xf numFmtId="166" fontId="21" fillId="0" borderId="17" xfId="38" applyNumberFormat="1" applyFont="1" applyBorder="1" applyAlignment="1">
      <alignment vertical="top"/>
    </xf>
    <xf numFmtId="2" fontId="24" fillId="0" borderId="0" xfId="38" applyNumberFormat="1" applyFont="1" applyAlignment="1">
      <alignment horizontal="right"/>
    </xf>
    <xf numFmtId="178" fontId="21" fillId="0" borderId="0" xfId="29" applyNumberFormat="1" applyFont="1" applyProtection="1">
      <protection locked="0"/>
    </xf>
    <xf numFmtId="49" fontId="21" fillId="0" borderId="21" xfId="38" applyNumberFormat="1" applyFont="1" applyBorder="1" applyAlignment="1">
      <alignment horizontal="left" vertical="center" wrapText="1"/>
    </xf>
    <xf numFmtId="0" fontId="21" fillId="0" borderId="17" xfId="29" applyFont="1" applyBorder="1" applyAlignment="1">
      <alignment vertical="center"/>
    </xf>
    <xf numFmtId="4" fontId="21" fillId="0" borderId="17" xfId="38" applyNumberFormat="1" applyFont="1" applyBorder="1" applyAlignment="1">
      <alignment horizontal="left" vertical="center" wrapText="1"/>
    </xf>
    <xf numFmtId="2" fontId="21" fillId="0" borderId="17" xfId="38" applyNumberFormat="1" applyFont="1" applyBorder="1" applyAlignment="1">
      <alignment vertical="center"/>
    </xf>
    <xf numFmtId="178" fontId="21" fillId="0" borderId="17" xfId="38" applyNumberFormat="1" applyFont="1" applyBorder="1" applyAlignment="1" applyProtection="1">
      <alignment vertical="center"/>
      <protection locked="0"/>
    </xf>
    <xf numFmtId="49" fontId="21" fillId="0" borderId="0" xfId="29" applyNumberFormat="1" applyFont="1" applyAlignment="1">
      <alignment vertical="center"/>
    </xf>
    <xf numFmtId="4" fontId="21" fillId="0" borderId="0" xfId="38" applyNumberFormat="1" applyFont="1" applyAlignment="1">
      <alignment horizontal="left" vertical="center" wrapText="1"/>
    </xf>
    <xf numFmtId="49" fontId="21" fillId="0" borderId="0" xfId="38" applyNumberFormat="1" applyFont="1" applyAlignment="1">
      <alignment horizontal="left" vertical="center" wrapText="1"/>
    </xf>
    <xf numFmtId="178" fontId="21" fillId="0" borderId="17" xfId="38" applyNumberFormat="1" applyFont="1" applyBorder="1" applyAlignment="1">
      <alignment vertical="center"/>
    </xf>
    <xf numFmtId="166" fontId="21" fillId="0" borderId="18" xfId="38" applyNumberFormat="1" applyFont="1" applyBorder="1" applyAlignment="1">
      <alignment vertical="center"/>
    </xf>
    <xf numFmtId="4" fontId="21" fillId="0" borderId="17" xfId="38" applyNumberFormat="1" applyFont="1" applyBorder="1" applyAlignment="1">
      <alignment vertical="center"/>
    </xf>
    <xf numFmtId="49" fontId="24" fillId="0" borderId="0" xfId="29" applyNumberFormat="1" applyFont="1" applyAlignment="1">
      <alignment vertical="center"/>
    </xf>
    <xf numFmtId="166" fontId="24" fillId="0" borderId="28" xfId="38" applyNumberFormat="1" applyFont="1" applyBorder="1" applyAlignment="1">
      <alignment vertical="center"/>
    </xf>
    <xf numFmtId="166" fontId="21" fillId="0" borderId="0" xfId="0" applyNumberFormat="1" applyFont="1" applyAlignment="1">
      <alignment horizontal="right" vertical="top" wrapText="1"/>
    </xf>
    <xf numFmtId="0" fontId="24" fillId="0" borderId="0" xfId="29" applyFont="1" applyAlignment="1">
      <alignment horizontal="left" vertical="top" wrapText="1"/>
    </xf>
    <xf numFmtId="2" fontId="24" fillId="0" borderId="0" xfId="38" applyNumberFormat="1" applyFont="1" applyAlignment="1">
      <alignment horizontal="left" vertical="top"/>
    </xf>
    <xf numFmtId="180" fontId="24" fillId="0" borderId="0" xfId="0" applyNumberFormat="1" applyFont="1" applyAlignment="1">
      <alignment vertical="top" wrapText="1"/>
    </xf>
    <xf numFmtId="2" fontId="24" fillId="0" borderId="0" xfId="29" applyNumberFormat="1" applyFont="1" applyAlignment="1">
      <alignment horizontal="left" vertical="top"/>
    </xf>
    <xf numFmtId="178" fontId="24" fillId="0" borderId="0" xfId="29" applyNumberFormat="1" applyFont="1" applyAlignment="1" applyProtection="1">
      <alignment vertical="top"/>
      <protection locked="0"/>
    </xf>
    <xf numFmtId="180" fontId="24" fillId="0" borderId="0" xfId="0" quotePrefix="1" applyNumberFormat="1" applyFont="1" applyAlignment="1">
      <alignment vertical="top" wrapText="1"/>
    </xf>
    <xf numFmtId="181" fontId="21" fillId="0" borderId="0" xfId="0" applyNumberFormat="1" applyFont="1"/>
    <xf numFmtId="0" fontId="21" fillId="0" borderId="0" xfId="29" applyFont="1" applyAlignment="1">
      <alignment horizontal="right" vertical="top"/>
    </xf>
    <xf numFmtId="49" fontId="21" fillId="0" borderId="0" xfId="29" applyNumberFormat="1" applyFont="1" applyAlignment="1">
      <alignment horizontal="center" vertical="top"/>
    </xf>
    <xf numFmtId="2" fontId="21" fillId="0" borderId="0" xfId="29" applyNumberFormat="1" applyFont="1" applyAlignment="1">
      <alignment horizontal="right"/>
    </xf>
    <xf numFmtId="49" fontId="21" fillId="0" borderId="0" xfId="38" applyNumberFormat="1" applyFont="1" applyAlignment="1">
      <alignment horizontal="center" vertical="top" wrapText="1"/>
    </xf>
    <xf numFmtId="4" fontId="24" fillId="0" borderId="0" xfId="38" applyNumberFormat="1" applyFont="1" applyAlignment="1">
      <alignment horizontal="right" vertical="top" wrapText="1"/>
    </xf>
    <xf numFmtId="0" fontId="24" fillId="0" borderId="0" xfId="29" applyFont="1" applyAlignment="1">
      <alignment horizontal="center" vertical="top" wrapText="1"/>
    </xf>
    <xf numFmtId="4" fontId="21" fillId="0" borderId="17" xfId="38" applyNumberFormat="1" applyFont="1" applyBorder="1" applyAlignment="1">
      <alignment vertical="top"/>
    </xf>
    <xf numFmtId="49" fontId="21" fillId="0" borderId="0" xfId="38" applyNumberFormat="1" applyFont="1" applyBorder="1" applyAlignment="1">
      <alignment horizontal="left" vertical="center" wrapText="1"/>
    </xf>
    <xf numFmtId="4" fontId="21" fillId="0" borderId="0" xfId="38" applyNumberFormat="1" applyFont="1" applyBorder="1" applyAlignment="1">
      <alignment vertical="center"/>
    </xf>
    <xf numFmtId="4" fontId="21" fillId="0" borderId="0" xfId="38" applyNumberFormat="1" applyFont="1" applyBorder="1" applyAlignment="1">
      <alignment horizontal="left" vertical="center" wrapText="1"/>
    </xf>
    <xf numFmtId="2" fontId="21" fillId="0" borderId="0" xfId="38" applyNumberFormat="1" applyFont="1" applyBorder="1" applyAlignment="1">
      <alignment vertical="center"/>
    </xf>
    <xf numFmtId="178" fontId="21" fillId="0" borderId="0" xfId="38" applyNumberFormat="1" applyFont="1" applyBorder="1" applyAlignment="1">
      <alignment vertical="center"/>
    </xf>
    <xf numFmtId="166" fontId="21" fillId="0" borderId="0" xfId="38" applyNumberFormat="1" applyFont="1" applyBorder="1" applyAlignment="1">
      <alignment vertical="center"/>
    </xf>
    <xf numFmtId="49" fontId="21" fillId="3" borderId="0" xfId="38" applyNumberFormat="1" applyFont="1" applyFill="1" applyAlignment="1">
      <alignment horizontal="left" vertical="top" wrapText="1"/>
    </xf>
    <xf numFmtId="4" fontId="21" fillId="3" borderId="0" xfId="38" applyNumberFormat="1" applyFont="1" applyFill="1" applyAlignment="1">
      <alignment horizontal="left" vertical="top" wrapText="1"/>
    </xf>
    <xf numFmtId="2" fontId="21" fillId="3" borderId="0" xfId="38" applyNumberFormat="1" applyFont="1" applyFill="1" applyAlignment="1">
      <alignment vertical="top"/>
    </xf>
    <xf numFmtId="178" fontId="21" fillId="3" borderId="0" xfId="38" applyNumberFormat="1" applyFont="1" applyFill="1" applyAlignment="1">
      <alignment vertical="top"/>
    </xf>
    <xf numFmtId="166" fontId="21" fillId="3" borderId="0" xfId="38" applyNumberFormat="1" applyFont="1" applyFill="1" applyAlignment="1">
      <alignment vertical="top"/>
    </xf>
    <xf numFmtId="0" fontId="41" fillId="0" borderId="0" xfId="0" applyFont="1"/>
    <xf numFmtId="0" fontId="8" fillId="0" borderId="0" xfId="0" applyFont="1"/>
    <xf numFmtId="181" fontId="41" fillId="0" borderId="0" xfId="0" applyNumberFormat="1" applyFont="1"/>
    <xf numFmtId="181" fontId="8" fillId="0" borderId="0" xfId="0" applyNumberFormat="1" applyFont="1"/>
    <xf numFmtId="181" fontId="39" fillId="0" borderId="0" xfId="0" applyNumberFormat="1" applyFont="1"/>
    <xf numFmtId="0" fontId="13" fillId="0" borderId="0" xfId="0" applyFont="1"/>
    <xf numFmtId="182" fontId="21" fillId="0" borderId="0" xfId="0" applyNumberFormat="1" applyFont="1"/>
    <xf numFmtId="182" fontId="24" fillId="0" borderId="0" xfId="0" applyNumberFormat="1" applyFont="1"/>
    <xf numFmtId="0" fontId="44" fillId="0" borderId="0" xfId="0" applyFont="1"/>
    <xf numFmtId="0" fontId="21" fillId="0" borderId="24" xfId="0" applyFont="1" applyBorder="1"/>
    <xf numFmtId="182" fontId="21" fillId="0" borderId="25" xfId="0" applyNumberFormat="1" applyFont="1" applyBorder="1"/>
    <xf numFmtId="0" fontId="21" fillId="0" borderId="25" xfId="0" applyFont="1" applyBorder="1"/>
    <xf numFmtId="0" fontId="24" fillId="0" borderId="31" xfId="0" applyFont="1" applyBorder="1"/>
    <xf numFmtId="182" fontId="24" fillId="0" borderId="31" xfId="0" applyNumberFormat="1" applyFont="1" applyBorder="1"/>
    <xf numFmtId="182" fontId="21" fillId="0" borderId="26" xfId="0" applyNumberFormat="1" applyFont="1" applyBorder="1"/>
    <xf numFmtId="0" fontId="41" fillId="0" borderId="0" xfId="0" applyFont="1" applyAlignment="1">
      <alignment wrapText="1"/>
    </xf>
    <xf numFmtId="0" fontId="24" fillId="0" borderId="0" xfId="0" applyFont="1" applyAlignment="1">
      <alignment wrapText="1"/>
    </xf>
    <xf numFmtId="176" fontId="24" fillId="0" borderId="0" xfId="0" applyNumberFormat="1" applyFont="1"/>
    <xf numFmtId="176" fontId="21" fillId="0" borderId="0" xfId="0" applyNumberFormat="1" applyFont="1"/>
    <xf numFmtId="176" fontId="21" fillId="0" borderId="25" xfId="0" applyNumberFormat="1" applyFont="1" applyBorder="1"/>
    <xf numFmtId="176" fontId="24" fillId="0" borderId="31" xfId="0" applyNumberFormat="1" applyFont="1" applyBorder="1"/>
    <xf numFmtId="182" fontId="7" fillId="0" borderId="32" xfId="0" applyNumberFormat="1" applyFont="1" applyBorder="1"/>
    <xf numFmtId="0" fontId="7" fillId="0" borderId="32" xfId="0" applyFont="1" applyBorder="1"/>
    <xf numFmtId="164" fontId="7" fillId="0" borderId="32" xfId="34" applyFont="1" applyFill="1" applyBorder="1"/>
    <xf numFmtId="166" fontId="7" fillId="0" borderId="32" xfId="34" applyNumberFormat="1" applyFont="1" applyFill="1" applyBorder="1"/>
    <xf numFmtId="182" fontId="7" fillId="0" borderId="0" xfId="0" applyNumberFormat="1" applyFont="1"/>
    <xf numFmtId="164" fontId="7" fillId="0" borderId="0" xfId="34" applyFont="1" applyFill="1"/>
    <xf numFmtId="166" fontId="7" fillId="0" borderId="0" xfId="34" applyNumberFormat="1" applyFont="1" applyFill="1"/>
    <xf numFmtId="0" fontId="19" fillId="0" borderId="0" xfId="0" applyFont="1"/>
    <xf numFmtId="0" fontId="45" fillId="0" borderId="0" xfId="0" applyFont="1"/>
    <xf numFmtId="182" fontId="19" fillId="0" borderId="0" xfId="0" applyNumberFormat="1" applyFont="1"/>
    <xf numFmtId="164" fontId="19" fillId="0" borderId="0" xfId="34" applyFont="1" applyFill="1"/>
    <xf numFmtId="166" fontId="19" fillId="0" borderId="0" xfId="34" applyNumberFormat="1" applyFont="1" applyFill="1"/>
    <xf numFmtId="0" fontId="19" fillId="0" borderId="24" xfId="0" applyFont="1" applyBorder="1"/>
    <xf numFmtId="182" fontId="19" fillId="0" borderId="25" xfId="0" applyNumberFormat="1" applyFont="1" applyBorder="1"/>
    <xf numFmtId="0" fontId="19" fillId="0" borderId="25" xfId="0" applyFont="1" applyBorder="1"/>
    <xf numFmtId="164" fontId="19" fillId="0" borderId="25" xfId="34" applyFont="1" applyFill="1" applyBorder="1"/>
    <xf numFmtId="166" fontId="19" fillId="0" borderId="26" xfId="34" applyNumberFormat="1" applyFont="1" applyFill="1" applyBorder="1"/>
    <xf numFmtId="164" fontId="19" fillId="0" borderId="0" xfId="34" applyFont="1" applyFill="1" applyBorder="1"/>
    <xf numFmtId="166" fontId="19" fillId="0" borderId="0" xfId="34" applyNumberFormat="1" applyFont="1" applyFill="1" applyBorder="1"/>
    <xf numFmtId="0" fontId="7" fillId="0" borderId="31" xfId="0" applyFont="1" applyBorder="1"/>
    <xf numFmtId="182" fontId="7" fillId="0" borderId="31" xfId="0" applyNumberFormat="1" applyFont="1" applyBorder="1"/>
    <xf numFmtId="164" fontId="7" fillId="0" borderId="31" xfId="34" applyFont="1" applyFill="1" applyBorder="1"/>
    <xf numFmtId="166" fontId="7" fillId="0" borderId="31" xfId="34" applyNumberFormat="1" applyFont="1" applyFill="1" applyBorder="1"/>
    <xf numFmtId="182" fontId="19" fillId="0" borderId="26" xfId="0" applyNumberFormat="1" applyFont="1" applyBorder="1"/>
    <xf numFmtId="164" fontId="7" fillId="0" borderId="0" xfId="34" applyFont="1" applyFill="1" applyBorder="1"/>
    <xf numFmtId="166" fontId="7" fillId="0" borderId="0" xfId="34" applyNumberFormat="1" applyFont="1" applyFill="1" applyBorder="1"/>
    <xf numFmtId="166" fontId="7" fillId="0" borderId="0" xfId="0" applyNumberFormat="1" applyFont="1"/>
    <xf numFmtId="2" fontId="7" fillId="0" borderId="0" xfId="0" applyNumberFormat="1" applyFont="1"/>
    <xf numFmtId="181" fontId="7" fillId="0" borderId="0" xfId="0" applyNumberFormat="1" applyFont="1"/>
    <xf numFmtId="181" fontId="46" fillId="0" borderId="0" xfId="0" applyNumberFormat="1" applyFont="1"/>
    <xf numFmtId="182" fontId="46" fillId="0" borderId="0" xfId="0" applyNumberFormat="1" applyFont="1"/>
    <xf numFmtId="183" fontId="7" fillId="0" borderId="0" xfId="34" applyNumberFormat="1" applyFont="1" applyFill="1"/>
    <xf numFmtId="166" fontId="7" fillId="0" borderId="0" xfId="34" applyNumberFormat="1" applyFont="1"/>
    <xf numFmtId="184" fontId="7" fillId="0" borderId="0" xfId="0" applyNumberFormat="1" applyFont="1"/>
    <xf numFmtId="183" fontId="7" fillId="0" borderId="0" xfId="34" applyNumberFormat="1" applyFont="1"/>
    <xf numFmtId="49" fontId="19" fillId="0" borderId="28" xfId="0" applyNumberFormat="1" applyFont="1" applyBorder="1" applyAlignment="1">
      <alignment horizontal="center" vertical="top"/>
    </xf>
    <xf numFmtId="4" fontId="19" fillId="0" borderId="28" xfId="0" applyNumberFormat="1" applyFont="1" applyBorder="1" applyAlignment="1">
      <alignment vertical="center"/>
    </xf>
    <xf numFmtId="174" fontId="19" fillId="0" borderId="28" xfId="0" applyNumberFormat="1" applyFont="1" applyFill="1" applyBorder="1" applyAlignment="1">
      <alignment horizontal="right" vertical="center"/>
    </xf>
    <xf numFmtId="0" fontId="28" fillId="0" borderId="28" xfId="0" applyFont="1" applyBorder="1"/>
    <xf numFmtId="174" fontId="7" fillId="0" borderId="28" xfId="0" applyNumberFormat="1" applyFont="1" applyFill="1" applyBorder="1" applyAlignment="1">
      <alignment horizontal="right" vertical="center"/>
    </xf>
    <xf numFmtId="0" fontId="7" fillId="0" borderId="28" xfId="0" applyFont="1" applyBorder="1"/>
    <xf numFmtId="174" fontId="19" fillId="3" borderId="18" xfId="0" applyNumberFormat="1" applyFont="1" applyFill="1" applyBorder="1" applyAlignment="1">
      <alignment horizontal="right"/>
    </xf>
    <xf numFmtId="174" fontId="19" fillId="0" borderId="17" xfId="0" applyNumberFormat="1" applyFont="1" applyFill="1" applyBorder="1" applyAlignment="1">
      <alignment horizontal="right"/>
    </xf>
    <xf numFmtId="4" fontId="19" fillId="0" borderId="28" xfId="0" applyNumberFormat="1" applyFont="1" applyBorder="1" applyAlignment="1">
      <alignment horizontal="center" vertical="center"/>
    </xf>
    <xf numFmtId="49" fontId="7" fillId="0" borderId="28" xfId="0" applyNumberFormat="1" applyFont="1" applyBorder="1" applyAlignment="1">
      <alignment horizontal="center" vertical="top"/>
    </xf>
    <xf numFmtId="4" fontId="7" fillId="0" borderId="28" xfId="0" applyNumberFormat="1" applyFont="1" applyBorder="1" applyAlignment="1">
      <alignment vertical="center"/>
    </xf>
    <xf numFmtId="1" fontId="7" fillId="0" borderId="28" xfId="0" applyNumberFormat="1" applyFont="1" applyFill="1" applyBorder="1" applyAlignment="1">
      <alignment horizontal="center" vertical="top"/>
    </xf>
    <xf numFmtId="4" fontId="7" fillId="0" borderId="28" xfId="0" applyNumberFormat="1" applyFont="1" applyFill="1" applyBorder="1" applyAlignment="1">
      <alignment vertical="center"/>
    </xf>
    <xf numFmtId="10" fontId="7" fillId="0" borderId="28" xfId="0" applyNumberFormat="1" applyFont="1" applyFill="1" applyBorder="1" applyAlignment="1">
      <alignment horizontal="right" vertical="center"/>
    </xf>
    <xf numFmtId="4" fontId="19" fillId="4" borderId="28" xfId="0" applyNumberFormat="1" applyFont="1" applyFill="1" applyBorder="1" applyAlignment="1">
      <alignment horizontal="center" vertical="center"/>
    </xf>
    <xf numFmtId="174" fontId="19" fillId="4" borderId="28" xfId="0" applyNumberFormat="1" applyFont="1" applyFill="1" applyBorder="1" applyAlignment="1">
      <alignment horizontal="right" vertical="center"/>
    </xf>
    <xf numFmtId="174" fontId="7" fillId="4" borderId="28" xfId="0" applyNumberFormat="1" applyFont="1" applyFill="1" applyBorder="1" applyAlignment="1">
      <alignment horizontal="right" vertical="center"/>
    </xf>
    <xf numFmtId="174" fontId="7" fillId="4" borderId="28" xfId="0" applyNumberFormat="1" applyFont="1" applyFill="1" applyBorder="1"/>
    <xf numFmtId="0" fontId="7" fillId="0" borderId="0" xfId="0" applyFont="1" applyAlignment="1">
      <alignment horizontal="right"/>
    </xf>
    <xf numFmtId="0" fontId="19" fillId="0" borderId="0" xfId="0" applyFont="1" applyBorder="1" applyAlignment="1">
      <alignment horizontal="right" vertical="justify"/>
    </xf>
    <xf numFmtId="0" fontId="28" fillId="0" borderId="0" xfId="0" applyFont="1" applyAlignment="1">
      <alignment wrapText="1"/>
    </xf>
    <xf numFmtId="182" fontId="7" fillId="0" borderId="0" xfId="0" applyNumberFormat="1" applyFont="1" applyFill="1"/>
    <xf numFmtId="0" fontId="7" fillId="0" borderId="0" xfId="0" applyFont="1" applyFill="1"/>
    <xf numFmtId="0" fontId="0" fillId="0" borderId="0" xfId="0" applyFill="1"/>
    <xf numFmtId="184" fontId="7" fillId="0" borderId="0" xfId="0" applyNumberFormat="1" applyFont="1" applyFill="1"/>
    <xf numFmtId="166" fontId="19" fillId="0" borderId="0" xfId="0" applyNumberFormat="1" applyFont="1"/>
    <xf numFmtId="182" fontId="47" fillId="0" borderId="0" xfId="0" applyNumberFormat="1" applyFont="1"/>
    <xf numFmtId="181" fontId="47" fillId="0" borderId="0" xfId="0" applyNumberFormat="1" applyFont="1"/>
    <xf numFmtId="183" fontId="47" fillId="0" borderId="0" xfId="34" applyNumberFormat="1" applyFont="1" applyFill="1"/>
    <xf numFmtId="185" fontId="47" fillId="0" borderId="0" xfId="34" applyNumberFormat="1" applyFont="1" applyFill="1" applyAlignment="1">
      <alignment horizontal="right"/>
    </xf>
    <xf numFmtId="181" fontId="48" fillId="0" borderId="0" xfId="0" applyNumberFormat="1" applyFont="1"/>
    <xf numFmtId="182" fontId="48" fillId="0" borderId="0" xfId="0" applyNumberFormat="1" applyFont="1"/>
    <xf numFmtId="183" fontId="47" fillId="0" borderId="0" xfId="34" applyNumberFormat="1" applyFont="1"/>
    <xf numFmtId="185" fontId="47" fillId="0" borderId="0" xfId="34" applyNumberFormat="1" applyFont="1" applyAlignment="1">
      <alignment horizontal="right"/>
    </xf>
    <xf numFmtId="0" fontId="47" fillId="0" borderId="0" xfId="0" applyFont="1"/>
    <xf numFmtId="164" fontId="47" fillId="0" borderId="0" xfId="34" applyFont="1" applyFill="1"/>
    <xf numFmtId="166" fontId="47" fillId="0" borderId="0" xfId="34" applyNumberFormat="1" applyFont="1" applyFill="1"/>
    <xf numFmtId="182" fontId="49" fillId="0" borderId="0" xfId="0" applyNumberFormat="1" applyFont="1"/>
    <xf numFmtId="0" fontId="49" fillId="0" borderId="0" xfId="0" applyFont="1"/>
    <xf numFmtId="164" fontId="49" fillId="0" borderId="0" xfId="34" applyFont="1" applyFill="1"/>
    <xf numFmtId="166" fontId="49" fillId="0" borderId="0" xfId="34" applyNumberFormat="1" applyFont="1" applyFill="1"/>
    <xf numFmtId="4" fontId="19" fillId="3" borderId="17" xfId="0" applyNumberFormat="1" applyFont="1" applyFill="1" applyBorder="1" applyAlignment="1">
      <alignment horizontal="center" vertical="center" wrapText="1"/>
    </xf>
    <xf numFmtId="4" fontId="19" fillId="3" borderId="33" xfId="0" applyNumberFormat="1" applyFont="1" applyFill="1" applyBorder="1" applyAlignment="1">
      <alignment horizontal="center" vertical="center" wrapText="1"/>
    </xf>
    <xf numFmtId="4" fontId="19" fillId="3" borderId="17" xfId="0" applyNumberFormat="1" applyFont="1" applyFill="1" applyBorder="1" applyAlignment="1">
      <alignment horizontal="center" vertical="center"/>
    </xf>
    <xf numFmtId="4" fontId="19" fillId="3" borderId="33" xfId="0" applyNumberFormat="1" applyFont="1" applyFill="1" applyBorder="1" applyAlignment="1">
      <alignment horizontal="center" vertical="center"/>
    </xf>
    <xf numFmtId="49" fontId="21" fillId="0" borderId="1" xfId="5" applyNumberFormat="1" applyFont="1" applyFill="1" applyBorder="1" applyAlignment="1">
      <alignment horizontal="left" vertical="top"/>
    </xf>
    <xf numFmtId="49" fontId="21" fillId="0" borderId="2" xfId="5" applyNumberFormat="1" applyFont="1" applyFill="1" applyBorder="1" applyAlignment="1">
      <alignment horizontal="left" vertical="top"/>
    </xf>
    <xf numFmtId="0" fontId="24" fillId="0" borderId="12" xfId="5" applyNumberFormat="1" applyFont="1" applyFill="1" applyBorder="1" applyAlignment="1">
      <alignment horizontal="left" vertical="top" wrapText="1"/>
    </xf>
    <xf numFmtId="174" fontId="30" fillId="2" borderId="0" xfId="15" applyNumberFormat="1" applyFont="1" applyFill="1" applyAlignment="1">
      <alignment horizontal="center" vertical="top" wrapText="1"/>
    </xf>
    <xf numFmtId="0" fontId="38" fillId="0" borderId="0" xfId="0" applyFont="1" applyAlignment="1">
      <alignment horizontal="left" vertical="top" wrapText="1"/>
    </xf>
    <xf numFmtId="0" fontId="21" fillId="0" borderId="0" xfId="0" applyFont="1" applyAlignment="1">
      <alignment horizontal="center" vertical="center"/>
    </xf>
    <xf numFmtId="0" fontId="21" fillId="0" borderId="4" xfId="0" applyFont="1" applyBorder="1" applyAlignment="1">
      <alignment horizontal="right" vertical="center"/>
    </xf>
    <xf numFmtId="0" fontId="21" fillId="0" borderId="23" xfId="0" applyFont="1" applyBorder="1" applyAlignment="1">
      <alignment vertical="center"/>
    </xf>
    <xf numFmtId="0" fontId="21" fillId="0" borderId="0" xfId="0" applyFont="1" applyBorder="1" applyAlignment="1">
      <alignment vertical="justify" wrapText="1"/>
    </xf>
  </cellXfs>
  <cellStyles count="40">
    <cellStyle name="Comma0" xfId="1" xr:uid="{00000000-0005-0000-0000-000000000000}"/>
    <cellStyle name="Currency0" xfId="2" xr:uid="{00000000-0005-0000-0000-000001000000}"/>
    <cellStyle name="Date" xfId="3" xr:uid="{00000000-0005-0000-0000-000002000000}"/>
    <cellStyle name="Excel Built-in Normal" xfId="18" xr:uid="{00000000-0005-0000-0000-000003000000}"/>
    <cellStyle name="Fixed" xfId="4" xr:uid="{00000000-0005-0000-0000-000004000000}"/>
    <cellStyle name="Napis" xfId="19" xr:uid="{00000000-0005-0000-0000-000005000000}"/>
    <cellStyle name="Naslov 1" xfId="8" builtinId="16" hidden="1"/>
    <cellStyle name="Naslov 2" xfId="9" builtinId="17" hidden="1"/>
    <cellStyle name="naslov2" xfId="29" xr:uid="{00000000-0005-0000-0000-000008000000}"/>
    <cellStyle name="Navadno" xfId="0" builtinId="0"/>
    <cellStyle name="Navadno 2" xfId="11" xr:uid="{00000000-0005-0000-0000-00000A000000}"/>
    <cellStyle name="Navadno 2 2" xfId="13" xr:uid="{00000000-0005-0000-0000-00000B000000}"/>
    <cellStyle name="Navadno 2 3" xfId="16" xr:uid="{00000000-0005-0000-0000-00000C000000}"/>
    <cellStyle name="Navadno 2 3 2" xfId="17" xr:uid="{00000000-0005-0000-0000-00000D000000}"/>
    <cellStyle name="Navadno 2 4" xfId="25" xr:uid="{00000000-0005-0000-0000-00000E000000}"/>
    <cellStyle name="Navadno 2_List4" xfId="20" xr:uid="{00000000-0005-0000-0000-00000F000000}"/>
    <cellStyle name="Navadno 3" xfId="15" xr:uid="{00000000-0005-0000-0000-000010000000}"/>
    <cellStyle name="Navadno 3 2" xfId="26" xr:uid="{00000000-0005-0000-0000-000011000000}"/>
    <cellStyle name="Navadno 3_List4" xfId="21" xr:uid="{00000000-0005-0000-0000-000012000000}"/>
    <cellStyle name="Navadno 4" xfId="22" xr:uid="{00000000-0005-0000-0000-000013000000}"/>
    <cellStyle name="Navadno 5" xfId="27" xr:uid="{00000000-0005-0000-0000-000014000000}"/>
    <cellStyle name="Navadno 5 2" xfId="33" xr:uid="{00000000-0005-0000-0000-000015000000}"/>
    <cellStyle name="Navadno 6" xfId="28" xr:uid="{00000000-0005-0000-0000-000016000000}"/>
    <cellStyle name="Navadno 7" xfId="35" xr:uid="{00000000-0005-0000-0000-000017000000}"/>
    <cellStyle name="Navadno 8" xfId="37" xr:uid="{00000000-0005-0000-0000-000018000000}"/>
    <cellStyle name="Navadno_Jerancic_POPIS_KANALIZACIJA" xfId="38" xr:uid="{8CFB453C-871E-4622-913B-49FD95FD80F5}"/>
    <cellStyle name="Navadno_SLOV_C" xfId="5" xr:uid="{00000000-0005-0000-0000-000019000000}"/>
    <cellStyle name="Navadno_TENIS-OTOCEC" xfId="6" xr:uid="{00000000-0005-0000-0000-00001A000000}"/>
    <cellStyle name="Navadno_Tuje storitve" xfId="39" xr:uid="{5649BD81-0929-4FA2-BE9A-5B551872AA14}"/>
    <cellStyle name="Normal_I-BREZOV" xfId="7" xr:uid="{00000000-0005-0000-0000-00001B000000}"/>
    <cellStyle name="Odstotek" xfId="36" builtinId="5"/>
    <cellStyle name="Valuta 2" xfId="14" xr:uid="{00000000-0005-0000-0000-00001D000000}"/>
    <cellStyle name="Valuta 2 2" xfId="24" xr:uid="{00000000-0005-0000-0000-00001E000000}"/>
    <cellStyle name="Valuta 2_List4" xfId="23" xr:uid="{00000000-0005-0000-0000-00001F000000}"/>
    <cellStyle name="Valuta 3" xfId="30" xr:uid="{00000000-0005-0000-0000-000020000000}"/>
    <cellStyle name="Vejica 2" xfId="12" xr:uid="{00000000-0005-0000-0000-000021000000}"/>
    <cellStyle name="Vejica 3" xfId="31" xr:uid="{00000000-0005-0000-0000-000022000000}"/>
    <cellStyle name="Vejica 4" xfId="32" xr:uid="{00000000-0005-0000-0000-000023000000}"/>
    <cellStyle name="Vejica 4 2" xfId="34" xr:uid="{00000000-0005-0000-0000-000024000000}"/>
    <cellStyle name="Vsota" xfId="10" builtinId="25" hidden="1"/>
  </cellStyles>
  <dxfs count="5">
    <dxf>
      <fill>
        <patternFill patternType="none">
          <bgColor indexed="65"/>
        </patternFill>
      </fill>
    </dxf>
    <dxf>
      <font>
        <condense val="0"/>
        <extend val="0"/>
        <color indexed="9"/>
      </font>
      <border>
        <bottom style="thin">
          <color indexed="64"/>
        </bottom>
      </border>
    </dxf>
    <dxf>
      <font>
        <condense val="0"/>
        <extend val="0"/>
        <color auto="1"/>
      </font>
      <border>
        <left/>
        <right/>
        <top/>
        <bottom style="thin">
          <color indexed="64"/>
        </bottom>
      </border>
    </dxf>
    <dxf>
      <font>
        <color theme="0"/>
      </font>
    </dxf>
    <dxf>
      <border>
        <left/>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8"/>
  <sheetViews>
    <sheetView tabSelected="1" view="pageBreakPreview" zoomScale="115" zoomScaleNormal="145" zoomScaleSheetLayoutView="115" workbookViewId="0">
      <selection activeCell="A2" sqref="A2:M2"/>
    </sheetView>
  </sheetViews>
  <sheetFormatPr defaultRowHeight="14.25"/>
  <cols>
    <col min="1" max="1" width="5.7109375" style="1" customWidth="1"/>
    <col min="2" max="2" width="56.7109375" style="1" bestFit="1" customWidth="1"/>
    <col min="3" max="5" width="14.7109375" style="1" bestFit="1" customWidth="1"/>
    <col min="6" max="6" width="8.5703125" style="1" bestFit="1" customWidth="1"/>
    <col min="7" max="7" width="14.7109375" style="1" bestFit="1" customWidth="1"/>
    <col min="8" max="12" width="15.42578125" style="1" customWidth="1"/>
    <col min="13" max="13" width="16.42578125" style="22" bestFit="1" customWidth="1"/>
    <col min="14" max="16384" width="9.140625" style="1"/>
  </cols>
  <sheetData>
    <row r="1" spans="1:13" ht="15">
      <c r="A1" s="627" t="s">
        <v>837</v>
      </c>
      <c r="B1" s="627"/>
      <c r="C1" s="627"/>
      <c r="D1" s="627"/>
      <c r="E1" s="627"/>
      <c r="F1" s="627"/>
      <c r="G1" s="628"/>
      <c r="H1" s="627"/>
      <c r="I1" s="627"/>
      <c r="J1" s="627"/>
      <c r="K1" s="627"/>
      <c r="L1" s="627"/>
      <c r="M1" s="627"/>
    </row>
    <row r="2" spans="1:13" ht="93.75" customHeight="1">
      <c r="A2" s="625" t="s">
        <v>833</v>
      </c>
      <c r="B2" s="625"/>
      <c r="C2" s="625"/>
      <c r="D2" s="625"/>
      <c r="E2" s="625"/>
      <c r="F2" s="625"/>
      <c r="G2" s="626"/>
      <c r="H2" s="625"/>
      <c r="I2" s="625"/>
      <c r="J2" s="625"/>
      <c r="K2" s="625"/>
      <c r="L2" s="625"/>
      <c r="M2" s="625"/>
    </row>
    <row r="3" spans="1:13" ht="15">
      <c r="A3" s="10"/>
      <c r="B3" s="11"/>
      <c r="C3" s="598" t="s">
        <v>250</v>
      </c>
      <c r="D3" s="592" t="s">
        <v>828</v>
      </c>
      <c r="E3" s="592" t="s">
        <v>826</v>
      </c>
      <c r="F3" s="592" t="s">
        <v>829</v>
      </c>
      <c r="G3" s="592" t="s">
        <v>827</v>
      </c>
      <c r="H3" s="598" t="s">
        <v>251</v>
      </c>
      <c r="I3" s="592" t="s">
        <v>828</v>
      </c>
      <c r="J3" s="592" t="s">
        <v>826</v>
      </c>
      <c r="K3" s="592" t="s">
        <v>829</v>
      </c>
      <c r="L3" s="592" t="s">
        <v>827</v>
      </c>
      <c r="M3" s="592" t="s">
        <v>144</v>
      </c>
    </row>
    <row r="4" spans="1:13" ht="19.899999999999999" customHeight="1">
      <c r="A4" s="584" t="s">
        <v>382</v>
      </c>
      <c r="B4" s="585" t="s">
        <v>394</v>
      </c>
      <c r="C4" s="599"/>
      <c r="D4" s="586"/>
      <c r="E4" s="586"/>
      <c r="F4" s="586"/>
      <c r="G4" s="586"/>
      <c r="H4" s="599"/>
      <c r="I4" s="586"/>
      <c r="J4" s="586"/>
      <c r="K4" s="586"/>
      <c r="L4" s="586"/>
      <c r="M4" s="586"/>
    </row>
    <row r="5" spans="1:13" ht="19.899999999999999" customHeight="1">
      <c r="A5" s="593" t="s">
        <v>383</v>
      </c>
      <c r="B5" s="587" t="s">
        <v>49</v>
      </c>
      <c r="C5" s="600">
        <f>+'Pločnik_1. faza'!E8</f>
        <v>19500</v>
      </c>
      <c r="D5" s="597">
        <v>0.7</v>
      </c>
      <c r="E5" s="588">
        <f>+C5*D5</f>
        <v>13650</v>
      </c>
      <c r="F5" s="597">
        <v>0.3</v>
      </c>
      <c r="G5" s="588">
        <f>+C5*F5</f>
        <v>5850</v>
      </c>
      <c r="H5" s="600">
        <f>+'Pločnik_2. faza '!E8</f>
        <v>5500</v>
      </c>
      <c r="I5" s="597">
        <v>0.7</v>
      </c>
      <c r="J5" s="588">
        <f>+H5*I5</f>
        <v>3849.9999999999995</v>
      </c>
      <c r="K5" s="597">
        <v>0.3</v>
      </c>
      <c r="L5" s="588">
        <f>+H5*K5</f>
        <v>1650</v>
      </c>
      <c r="M5" s="588">
        <f>+H5+C5</f>
        <v>25000</v>
      </c>
    </row>
    <row r="6" spans="1:13" ht="19.899999999999999" customHeight="1">
      <c r="A6" s="593" t="s">
        <v>384</v>
      </c>
      <c r="B6" s="587" t="s">
        <v>35</v>
      </c>
      <c r="C6" s="600">
        <f>+'Pločnik_1. faza'!E9</f>
        <v>1000</v>
      </c>
      <c r="D6" s="597">
        <v>0.7</v>
      </c>
      <c r="E6" s="588">
        <f t="shared" ref="E6:E17" si="0">+C6*D6</f>
        <v>700</v>
      </c>
      <c r="F6" s="597">
        <v>0.3</v>
      </c>
      <c r="G6" s="588">
        <f t="shared" ref="G6:G17" si="1">+C6*F6</f>
        <v>300</v>
      </c>
      <c r="H6" s="600">
        <f>+'Pločnik_2. faza '!E9</f>
        <v>0</v>
      </c>
      <c r="I6" s="597">
        <v>0.7</v>
      </c>
      <c r="J6" s="588">
        <f t="shared" ref="J6:J12" si="2">+H6*I6</f>
        <v>0</v>
      </c>
      <c r="K6" s="597">
        <v>0.3</v>
      </c>
      <c r="L6" s="588">
        <f t="shared" ref="L6:L12" si="3">+H6*K6</f>
        <v>0</v>
      </c>
      <c r="M6" s="588">
        <f t="shared" ref="M6:M12" si="4">+H6+C6</f>
        <v>1000</v>
      </c>
    </row>
    <row r="7" spans="1:13" ht="19.899999999999999" customHeight="1">
      <c r="A7" s="593" t="s">
        <v>385</v>
      </c>
      <c r="B7" s="587" t="s">
        <v>21</v>
      </c>
      <c r="C7" s="600">
        <f>+'Pločnik_1. faza'!E10</f>
        <v>0</v>
      </c>
      <c r="D7" s="597">
        <v>0.7</v>
      </c>
      <c r="E7" s="588">
        <f t="shared" si="0"/>
        <v>0</v>
      </c>
      <c r="F7" s="597">
        <v>0.3</v>
      </c>
      <c r="G7" s="588">
        <f t="shared" si="1"/>
        <v>0</v>
      </c>
      <c r="H7" s="600">
        <f>+'Pločnik_2. faza '!E10</f>
        <v>0</v>
      </c>
      <c r="I7" s="597">
        <v>0.7</v>
      </c>
      <c r="J7" s="588">
        <f t="shared" si="2"/>
        <v>0</v>
      </c>
      <c r="K7" s="597">
        <v>0.3</v>
      </c>
      <c r="L7" s="588">
        <f t="shared" si="3"/>
        <v>0</v>
      </c>
      <c r="M7" s="588">
        <f t="shared" si="4"/>
        <v>0</v>
      </c>
    </row>
    <row r="8" spans="1:13" ht="19.899999999999999" customHeight="1">
      <c r="A8" s="593" t="s">
        <v>386</v>
      </c>
      <c r="B8" s="589" t="s">
        <v>264</v>
      </c>
      <c r="C8" s="600">
        <f>+Odvodnjavanje_1.faza!E10</f>
        <v>0</v>
      </c>
      <c r="D8" s="597">
        <v>0.7</v>
      </c>
      <c r="E8" s="588">
        <f t="shared" si="0"/>
        <v>0</v>
      </c>
      <c r="F8" s="597">
        <v>0.3</v>
      </c>
      <c r="G8" s="588">
        <f t="shared" si="1"/>
        <v>0</v>
      </c>
      <c r="H8" s="600">
        <f>+Odvodnjavanje_2.faza!E10</f>
        <v>0</v>
      </c>
      <c r="I8" s="597">
        <v>0.7</v>
      </c>
      <c r="J8" s="588">
        <f t="shared" si="2"/>
        <v>0</v>
      </c>
      <c r="K8" s="597">
        <v>0.3</v>
      </c>
      <c r="L8" s="588">
        <f t="shared" si="3"/>
        <v>0</v>
      </c>
      <c r="M8" s="588">
        <f t="shared" si="4"/>
        <v>0</v>
      </c>
    </row>
    <row r="9" spans="1:13" ht="19.899999999999999" customHeight="1">
      <c r="A9" s="593" t="s">
        <v>387</v>
      </c>
      <c r="B9" s="587" t="s">
        <v>157</v>
      </c>
      <c r="C9" s="600">
        <f>+'Pločnik_1. faza'!E11</f>
        <v>0</v>
      </c>
      <c r="D9" s="597">
        <v>0.7</v>
      </c>
      <c r="E9" s="588">
        <f t="shared" si="0"/>
        <v>0</v>
      </c>
      <c r="F9" s="597">
        <v>0.3</v>
      </c>
      <c r="G9" s="588">
        <f t="shared" si="1"/>
        <v>0</v>
      </c>
      <c r="H9" s="600">
        <f>+'Pločnik_2. faza '!E11</f>
        <v>0</v>
      </c>
      <c r="I9" s="597">
        <v>0.7</v>
      </c>
      <c r="J9" s="588">
        <f t="shared" si="2"/>
        <v>0</v>
      </c>
      <c r="K9" s="597">
        <v>0.3</v>
      </c>
      <c r="L9" s="588">
        <f t="shared" si="3"/>
        <v>0</v>
      </c>
      <c r="M9" s="588">
        <f t="shared" si="4"/>
        <v>0</v>
      </c>
    </row>
    <row r="10" spans="1:13" ht="19.899999999999999" customHeight="1">
      <c r="A10" s="593" t="s">
        <v>388</v>
      </c>
      <c r="B10" s="587" t="s">
        <v>61</v>
      </c>
      <c r="C10" s="600">
        <f>+'Pločnik_1. faza'!E12</f>
        <v>0</v>
      </c>
      <c r="D10" s="597">
        <v>0.7</v>
      </c>
      <c r="E10" s="588">
        <f t="shared" si="0"/>
        <v>0</v>
      </c>
      <c r="F10" s="597">
        <v>0.3</v>
      </c>
      <c r="G10" s="588">
        <f t="shared" si="1"/>
        <v>0</v>
      </c>
      <c r="H10" s="600">
        <f>+'Pločnik_2. faza '!E12</f>
        <v>0</v>
      </c>
      <c r="I10" s="597">
        <v>0.7</v>
      </c>
      <c r="J10" s="588">
        <f t="shared" si="2"/>
        <v>0</v>
      </c>
      <c r="K10" s="597">
        <v>0.3</v>
      </c>
      <c r="L10" s="588">
        <f t="shared" si="3"/>
        <v>0</v>
      </c>
      <c r="M10" s="588">
        <f t="shared" si="4"/>
        <v>0</v>
      </c>
    </row>
    <row r="11" spans="1:13" ht="19.899999999999999" customHeight="1">
      <c r="A11" s="593" t="s">
        <v>389</v>
      </c>
      <c r="B11" s="589" t="s">
        <v>392</v>
      </c>
      <c r="C11" s="601">
        <f>+(C5+C6+C7+C8+C9+C10)*0.1</f>
        <v>2050</v>
      </c>
      <c r="D11" s="597">
        <v>0.7</v>
      </c>
      <c r="E11" s="588">
        <f t="shared" si="0"/>
        <v>1435</v>
      </c>
      <c r="F11" s="597">
        <v>0.3</v>
      </c>
      <c r="G11" s="588">
        <f t="shared" si="1"/>
        <v>615</v>
      </c>
      <c r="H11" s="601">
        <f>+(H5+H6+H7+H8+H9+H10)*0.1</f>
        <v>550</v>
      </c>
      <c r="I11" s="597">
        <v>0.7</v>
      </c>
      <c r="J11" s="588">
        <f t="shared" si="2"/>
        <v>385</v>
      </c>
      <c r="K11" s="597">
        <v>0.3</v>
      </c>
      <c r="L11" s="588">
        <f t="shared" si="3"/>
        <v>165</v>
      </c>
      <c r="M11" s="588">
        <f t="shared" si="4"/>
        <v>2600</v>
      </c>
    </row>
    <row r="12" spans="1:13" ht="19.899999999999999" customHeight="1">
      <c r="A12" s="593" t="s">
        <v>390</v>
      </c>
      <c r="B12" s="587" t="s">
        <v>63</v>
      </c>
      <c r="C12" s="600">
        <f>+'Pločnik_1. faza'!E13</f>
        <v>0</v>
      </c>
      <c r="D12" s="597">
        <v>0.87360000000000004</v>
      </c>
      <c r="E12" s="588">
        <f t="shared" si="0"/>
        <v>0</v>
      </c>
      <c r="F12" s="597">
        <v>0.12640000000000001</v>
      </c>
      <c r="G12" s="588">
        <f t="shared" si="1"/>
        <v>0</v>
      </c>
      <c r="H12" s="600">
        <f>+'Pločnik_2. faza '!E13</f>
        <v>0</v>
      </c>
      <c r="I12" s="597">
        <v>0.91439999999999999</v>
      </c>
      <c r="J12" s="588">
        <f t="shared" si="2"/>
        <v>0</v>
      </c>
      <c r="K12" s="597">
        <v>8.5599999999999996E-2</v>
      </c>
      <c r="L12" s="588">
        <f t="shared" si="3"/>
        <v>0</v>
      </c>
      <c r="M12" s="588">
        <f t="shared" si="4"/>
        <v>0</v>
      </c>
    </row>
    <row r="13" spans="1:13" ht="19.899999999999999" customHeight="1">
      <c r="A13" s="593" t="s">
        <v>391</v>
      </c>
      <c r="B13" s="594" t="s">
        <v>393</v>
      </c>
      <c r="C13" s="600"/>
      <c r="D13" s="597"/>
      <c r="E13" s="588"/>
      <c r="F13" s="597"/>
      <c r="G13" s="588"/>
      <c r="H13" s="600"/>
      <c r="I13" s="597"/>
      <c r="J13" s="588"/>
      <c r="K13" s="597"/>
      <c r="L13" s="588"/>
      <c r="M13" s="588"/>
    </row>
    <row r="14" spans="1:13" ht="19.899999999999999" customHeight="1">
      <c r="A14" s="593"/>
      <c r="B14" s="594" t="s">
        <v>252</v>
      </c>
      <c r="C14" s="600">
        <f>+'Vodovod_1. faza'!F12</f>
        <v>0</v>
      </c>
      <c r="D14" s="597">
        <v>1</v>
      </c>
      <c r="E14" s="588">
        <f t="shared" si="0"/>
        <v>0</v>
      </c>
      <c r="F14" s="597">
        <v>0</v>
      </c>
      <c r="G14" s="588">
        <f t="shared" si="1"/>
        <v>0</v>
      </c>
      <c r="H14" s="600">
        <f>+'Vodovod_2. faza'!F11</f>
        <v>0</v>
      </c>
      <c r="I14" s="597">
        <v>1</v>
      </c>
      <c r="J14" s="588">
        <f t="shared" ref="J14:J17" si="5">+H14*I14</f>
        <v>0</v>
      </c>
      <c r="K14" s="597">
        <v>0</v>
      </c>
      <c r="L14" s="588">
        <f t="shared" ref="L14:L17" si="6">+H14*K14</f>
        <v>0</v>
      </c>
      <c r="M14" s="588">
        <f>+C14+H14</f>
        <v>0</v>
      </c>
    </row>
    <row r="15" spans="1:13" ht="19.899999999999999" customHeight="1">
      <c r="A15" s="593"/>
      <c r="B15" s="594" t="s">
        <v>253</v>
      </c>
      <c r="C15" s="600">
        <f>+'CR_1. faza'!F18</f>
        <v>0</v>
      </c>
      <c r="D15" s="597">
        <v>0.7</v>
      </c>
      <c r="E15" s="588">
        <f t="shared" si="0"/>
        <v>0</v>
      </c>
      <c r="F15" s="597">
        <v>0.3</v>
      </c>
      <c r="G15" s="588">
        <f t="shared" si="1"/>
        <v>0</v>
      </c>
      <c r="H15" s="600">
        <f>+'CR_2.faza'!F31</f>
        <v>0</v>
      </c>
      <c r="I15" s="597">
        <v>0.7</v>
      </c>
      <c r="J15" s="588">
        <f t="shared" si="5"/>
        <v>0</v>
      </c>
      <c r="K15" s="597">
        <v>0.3</v>
      </c>
      <c r="L15" s="588">
        <f t="shared" si="6"/>
        <v>0</v>
      </c>
      <c r="M15" s="588">
        <f t="shared" ref="M15:M17" si="7">+C15+H15</f>
        <v>0</v>
      </c>
    </row>
    <row r="16" spans="1:13">
      <c r="A16" s="595"/>
      <c r="B16" s="596" t="s">
        <v>254</v>
      </c>
      <c r="C16" s="600">
        <f>+'NN vodi_1. faza'!F11</f>
        <v>0</v>
      </c>
      <c r="D16" s="597">
        <v>1</v>
      </c>
      <c r="E16" s="588">
        <f t="shared" si="0"/>
        <v>0</v>
      </c>
      <c r="F16" s="597">
        <v>0</v>
      </c>
      <c r="G16" s="588">
        <f t="shared" si="1"/>
        <v>0</v>
      </c>
      <c r="H16" s="600">
        <f>+'NN vodi_2. faza'!F11</f>
        <v>0</v>
      </c>
      <c r="I16" s="597">
        <v>1</v>
      </c>
      <c r="J16" s="588">
        <f t="shared" si="5"/>
        <v>0</v>
      </c>
      <c r="K16" s="597">
        <v>0</v>
      </c>
      <c r="L16" s="588">
        <f t="shared" si="6"/>
        <v>0</v>
      </c>
      <c r="M16" s="588">
        <f t="shared" si="7"/>
        <v>0</v>
      </c>
    </row>
    <row r="17" spans="1:13">
      <c r="A17" s="593"/>
      <c r="B17" s="596" t="s">
        <v>255</v>
      </c>
      <c r="C17" s="600">
        <f>+'TK_1.faza'!G18</f>
        <v>0</v>
      </c>
      <c r="D17" s="597">
        <v>1</v>
      </c>
      <c r="E17" s="588">
        <f t="shared" si="0"/>
        <v>0</v>
      </c>
      <c r="F17" s="597">
        <v>0</v>
      </c>
      <c r="G17" s="588">
        <f t="shared" si="1"/>
        <v>0</v>
      </c>
      <c r="H17" s="600">
        <f>+'TK_2. faza'!G18</f>
        <v>0</v>
      </c>
      <c r="I17" s="597">
        <v>1</v>
      </c>
      <c r="J17" s="588">
        <f t="shared" si="5"/>
        <v>0</v>
      </c>
      <c r="K17" s="597">
        <v>0</v>
      </c>
      <c r="L17" s="588">
        <f t="shared" si="6"/>
        <v>0</v>
      </c>
      <c r="M17" s="588">
        <f t="shared" si="7"/>
        <v>0</v>
      </c>
    </row>
    <row r="18" spans="1:13" ht="10.15" customHeight="1">
      <c r="A18" s="16"/>
      <c r="B18" s="13"/>
      <c r="C18" s="14"/>
      <c r="D18" s="14"/>
      <c r="E18" s="14"/>
      <c r="F18" s="14"/>
      <c r="G18" s="14"/>
      <c r="H18" s="14"/>
      <c r="I18" s="14"/>
      <c r="J18" s="14"/>
      <c r="K18" s="14"/>
      <c r="L18" s="14"/>
      <c r="M18" s="15"/>
    </row>
    <row r="19" spans="1:13" ht="10.15" customHeight="1">
      <c r="A19" s="16"/>
      <c r="B19" s="13"/>
      <c r="C19" s="14"/>
      <c r="D19" s="14"/>
      <c r="E19" s="14"/>
      <c r="F19" s="14"/>
      <c r="G19" s="14"/>
      <c r="H19" s="14"/>
      <c r="I19" s="14"/>
      <c r="J19" s="14"/>
      <c r="K19" s="14"/>
      <c r="L19" s="14"/>
      <c r="M19" s="15"/>
    </row>
    <row r="20" spans="1:13" ht="15.75" thickBot="1">
      <c r="A20" s="2"/>
      <c r="B20" s="3" t="s">
        <v>140</v>
      </c>
      <c r="C20" s="17">
        <f>SUM(C5:C17)</f>
        <v>22550</v>
      </c>
      <c r="D20" s="590"/>
      <c r="E20" s="590">
        <f>SUM(E5:E19)</f>
        <v>15785</v>
      </c>
      <c r="F20" s="590"/>
      <c r="G20" s="590">
        <f>SUM(G5:G17)</f>
        <v>6765</v>
      </c>
      <c r="H20" s="17">
        <f>SUM(H5:H17)</f>
        <v>6050</v>
      </c>
      <c r="I20" s="590"/>
      <c r="J20" s="590">
        <f>SUM(J5:J19)</f>
        <v>4235</v>
      </c>
      <c r="K20" s="590"/>
      <c r="L20" s="590">
        <f>SUM(L5:L17)</f>
        <v>1815</v>
      </c>
      <c r="M20" s="18">
        <f>SUM(M5:M17)</f>
        <v>28600</v>
      </c>
    </row>
    <row r="21" spans="1:13" ht="15">
      <c r="A21" s="4"/>
      <c r="B21" s="5"/>
      <c r="C21" s="19"/>
      <c r="D21" s="19"/>
      <c r="E21" s="19"/>
      <c r="F21" s="19"/>
      <c r="G21" s="19"/>
      <c r="H21" s="19"/>
      <c r="I21" s="19"/>
      <c r="J21" s="19"/>
      <c r="K21" s="19"/>
      <c r="L21" s="19"/>
      <c r="M21" s="12"/>
    </row>
    <row r="22" spans="1:13" ht="15">
      <c r="A22" s="7"/>
      <c r="B22" s="8" t="s">
        <v>62</v>
      </c>
      <c r="C22" s="20">
        <f>C20*0.22</f>
        <v>4961</v>
      </c>
      <c r="D22" s="591"/>
      <c r="E22" s="591">
        <f>+E20*0.22</f>
        <v>3472.7</v>
      </c>
      <c r="F22" s="591"/>
      <c r="G22" s="591">
        <f>+G20*0.22</f>
        <v>1488.3</v>
      </c>
      <c r="H22" s="20">
        <f>H20*0.22</f>
        <v>1331</v>
      </c>
      <c r="I22" s="591"/>
      <c r="J22" s="591">
        <f>+J20*0.22</f>
        <v>931.7</v>
      </c>
      <c r="K22" s="591"/>
      <c r="L22" s="591">
        <f>+L20*0.22</f>
        <v>399.3</v>
      </c>
      <c r="M22" s="21">
        <f>+M20*0.22</f>
        <v>6292</v>
      </c>
    </row>
    <row r="23" spans="1:13" ht="15">
      <c r="A23" s="4"/>
      <c r="B23" s="5"/>
      <c r="C23" s="19"/>
      <c r="D23" s="19"/>
      <c r="E23" s="19"/>
      <c r="F23" s="19"/>
      <c r="G23" s="19"/>
      <c r="H23" s="19"/>
      <c r="I23" s="19"/>
      <c r="J23" s="19"/>
      <c r="K23" s="19"/>
      <c r="L23" s="19"/>
      <c r="M23" s="12"/>
    </row>
    <row r="24" spans="1:13" ht="15.75" thickBot="1">
      <c r="A24" s="2"/>
      <c r="B24" s="3" t="s">
        <v>141</v>
      </c>
      <c r="C24" s="17">
        <f>C20+C22</f>
        <v>27511</v>
      </c>
      <c r="D24" s="590"/>
      <c r="E24" s="590">
        <f>+E20+E22</f>
        <v>19257.7</v>
      </c>
      <c r="F24" s="590"/>
      <c r="G24" s="590">
        <f>+G20+G22</f>
        <v>8253.2999999999993</v>
      </c>
      <c r="H24" s="17">
        <f>H20+H22</f>
        <v>7381</v>
      </c>
      <c r="I24" s="590"/>
      <c r="J24" s="590">
        <f>+J20+J22</f>
        <v>5166.7</v>
      </c>
      <c r="K24" s="590"/>
      <c r="L24" s="590">
        <f>+L20+L22</f>
        <v>2214.3000000000002</v>
      </c>
      <c r="M24" s="18">
        <f>+M20+M22</f>
        <v>34892</v>
      </c>
    </row>
    <row r="25" spans="1:13" ht="15">
      <c r="A25" s="4"/>
      <c r="B25" s="5"/>
      <c r="C25" s="6"/>
      <c r="D25" s="6"/>
      <c r="E25" s="6"/>
      <c r="F25" s="6"/>
      <c r="G25" s="6"/>
      <c r="H25" s="9"/>
      <c r="I25" s="9"/>
      <c r="J25" s="9"/>
      <c r="K25" s="9"/>
      <c r="L25" s="9"/>
    </row>
    <row r="26" spans="1:13" ht="15">
      <c r="A26" s="4"/>
      <c r="B26" s="603" t="s">
        <v>831</v>
      </c>
      <c r="C26" s="6" t="s">
        <v>250</v>
      </c>
      <c r="D26" s="6" t="s">
        <v>251</v>
      </c>
      <c r="E26" s="6" t="s">
        <v>566</v>
      </c>
      <c r="F26" s="6"/>
      <c r="G26" s="6"/>
      <c r="H26" s="9"/>
      <c r="I26" s="9"/>
      <c r="J26" s="9"/>
      <c r="K26" s="9"/>
      <c r="L26" s="9"/>
    </row>
    <row r="27" spans="1:13">
      <c r="B27" s="602" t="s">
        <v>830</v>
      </c>
      <c r="C27" s="263">
        <f>+E24</f>
        <v>19257.7</v>
      </c>
      <c r="D27" s="263">
        <f>+J24</f>
        <v>5166.7</v>
      </c>
      <c r="E27" s="263">
        <f>+C27+D27</f>
        <v>24424.400000000001</v>
      </c>
      <c r="G27" s="263"/>
    </row>
    <row r="28" spans="1:13">
      <c r="B28" s="602" t="s">
        <v>827</v>
      </c>
      <c r="C28" s="263">
        <f>+G24</f>
        <v>8253.2999999999993</v>
      </c>
      <c r="D28" s="263">
        <f>+L24</f>
        <v>2214.3000000000002</v>
      </c>
      <c r="E28" s="263">
        <f>+C28+D28</f>
        <v>10467.599999999999</v>
      </c>
    </row>
  </sheetData>
  <mergeCells count="2">
    <mergeCell ref="A2:M2"/>
    <mergeCell ref="A1:M1"/>
  </mergeCells>
  <pageMargins left="1.1023622047244095" right="0.31496062992125984" top="0.74803149606299213" bottom="0.74803149606299213" header="0.31496062992125984" footer="0.31496062992125984"/>
  <pageSetup paperSize="9" scale="59" orientation="landscape" r:id="rId1"/>
  <headerFooter>
    <oddFooter>&amp;CStran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7B84E-EE58-478E-88EF-A3773EDF6600}">
  <dimension ref="A2:M1013"/>
  <sheetViews>
    <sheetView workbookViewId="0">
      <selection activeCell="B222" sqref="B222"/>
    </sheetView>
  </sheetViews>
  <sheetFormatPr defaultColWidth="9.140625" defaultRowHeight="14.25"/>
  <cols>
    <col min="1" max="1" width="5.5703125" style="284" customWidth="1"/>
    <col min="2" max="2" width="46.28515625" style="269" customWidth="1"/>
    <col min="3" max="3" width="4.7109375" style="269" customWidth="1"/>
    <col min="4" max="4" width="8.7109375" style="269" customWidth="1"/>
    <col min="5" max="5" width="23.7109375" style="288" customWidth="1"/>
    <col min="6" max="6" width="17" style="288" customWidth="1"/>
    <col min="7" max="11" width="33.42578125" style="268" customWidth="1"/>
    <col min="12" max="12" width="12.7109375" style="269" customWidth="1"/>
    <col min="13" max="13" width="15.28515625" style="269" customWidth="1"/>
    <col min="14" max="16384" width="9.140625" style="269"/>
  </cols>
  <sheetData>
    <row r="2" spans="1:6" ht="15">
      <c r="A2" s="634" t="s">
        <v>534</v>
      </c>
      <c r="B2" s="634"/>
      <c r="C2" s="634"/>
      <c r="D2" s="634"/>
      <c r="E2" s="634"/>
      <c r="F2" s="634"/>
    </row>
    <row r="6" spans="1:6" ht="15">
      <c r="A6" s="270"/>
      <c r="B6" s="271" t="s">
        <v>396</v>
      </c>
      <c r="C6" s="271"/>
      <c r="D6" s="271"/>
      <c r="E6" s="635" t="s">
        <v>140</v>
      </c>
      <c r="F6" s="635"/>
    </row>
    <row r="7" spans="1:6" ht="15">
      <c r="A7" s="272" t="s">
        <v>397</v>
      </c>
      <c r="B7" s="273" t="s">
        <v>49</v>
      </c>
      <c r="E7" s="274"/>
      <c r="F7" s="274">
        <f>F35</f>
        <v>0</v>
      </c>
    </row>
    <row r="8" spans="1:6" ht="15">
      <c r="A8" s="275" t="s">
        <v>398</v>
      </c>
      <c r="B8" s="276" t="s">
        <v>399</v>
      </c>
      <c r="E8" s="274"/>
      <c r="F8" s="274">
        <f>F77</f>
        <v>0</v>
      </c>
    </row>
    <row r="9" spans="1:6" ht="15">
      <c r="A9" s="275" t="s">
        <v>400</v>
      </c>
      <c r="B9" s="276" t="s">
        <v>401</v>
      </c>
      <c r="E9" s="274"/>
      <c r="F9" s="274">
        <f>F231</f>
        <v>0</v>
      </c>
    </row>
    <row r="10" spans="1:6" ht="15">
      <c r="E10" s="274"/>
      <c r="F10" s="285"/>
    </row>
    <row r="11" spans="1:6" ht="15.75" thickBot="1">
      <c r="A11" s="636" t="s">
        <v>403</v>
      </c>
      <c r="B11" s="636"/>
      <c r="C11" s="286"/>
      <c r="D11" s="286"/>
      <c r="E11" s="287"/>
      <c r="F11" s="287">
        <f>+F7+F8+F9</f>
        <v>0</v>
      </c>
    </row>
    <row r="12" spans="1:6" ht="15" thickTop="1"/>
    <row r="13" spans="1:6">
      <c r="B13" s="264" t="s">
        <v>142</v>
      </c>
    </row>
    <row r="14" spans="1:6" ht="40.15" customHeight="1">
      <c r="A14" s="265"/>
      <c r="B14" s="633" t="s">
        <v>96</v>
      </c>
      <c r="C14" s="633"/>
      <c r="D14" s="633"/>
      <c r="E14" s="633"/>
      <c r="F14" s="633"/>
    </row>
    <row r="15" spans="1:6" ht="55.9" customHeight="1">
      <c r="B15" s="633" t="s">
        <v>143</v>
      </c>
      <c r="C15" s="633"/>
      <c r="D15" s="633"/>
      <c r="E15" s="633"/>
      <c r="F15" s="633"/>
    </row>
    <row r="16" spans="1:6" ht="54.6" customHeight="1">
      <c r="B16" s="633" t="s">
        <v>97</v>
      </c>
      <c r="C16" s="633"/>
      <c r="D16" s="633"/>
      <c r="E16" s="633"/>
      <c r="F16" s="633"/>
    </row>
    <row r="17" spans="1:11" ht="55.15" customHeight="1">
      <c r="B17" s="633" t="s">
        <v>98</v>
      </c>
      <c r="C17" s="633"/>
      <c r="D17" s="633"/>
      <c r="E17" s="633"/>
      <c r="F17" s="633"/>
    </row>
    <row r="18" spans="1:11" ht="59.45" customHeight="1">
      <c r="B18" s="633" t="s">
        <v>404</v>
      </c>
      <c r="C18" s="633"/>
      <c r="D18" s="633"/>
      <c r="E18" s="633"/>
      <c r="F18" s="633"/>
    </row>
    <row r="20" spans="1:11">
      <c r="A20" s="289" t="s">
        <v>405</v>
      </c>
      <c r="B20" s="290" t="s">
        <v>406</v>
      </c>
      <c r="C20" s="291" t="s">
        <v>50</v>
      </c>
      <c r="D20" s="292" t="s">
        <v>53</v>
      </c>
      <c r="E20" s="293" t="s">
        <v>407</v>
      </c>
      <c r="F20" s="293" t="s">
        <v>51</v>
      </c>
      <c r="G20" s="269"/>
      <c r="H20" s="269"/>
      <c r="I20" s="269"/>
      <c r="J20" s="269"/>
      <c r="K20" s="269"/>
    </row>
    <row r="21" spans="1:11" s="268" customFormat="1">
      <c r="A21" s="294"/>
      <c r="B21" s="295"/>
      <c r="C21" s="296"/>
      <c r="D21" s="297"/>
      <c r="E21" s="288"/>
      <c r="F21" s="298"/>
    </row>
    <row r="22" spans="1:11" s="268" customFormat="1" ht="15.75" thickBot="1">
      <c r="A22" s="299">
        <v>1</v>
      </c>
      <c r="B22" s="300" t="s">
        <v>49</v>
      </c>
      <c r="C22" s="301"/>
      <c r="D22" s="302"/>
      <c r="E22" s="303"/>
      <c r="F22" s="304"/>
    </row>
    <row r="23" spans="1:11" s="268" customFormat="1" ht="15">
      <c r="A23" s="305"/>
      <c r="B23" s="295"/>
      <c r="C23" s="296"/>
      <c r="D23" s="297"/>
      <c r="E23" s="288"/>
      <c r="F23" s="298"/>
    </row>
    <row r="24" spans="1:11" s="268" customFormat="1" ht="15">
      <c r="A24" s="305"/>
      <c r="B24" s="306" t="s">
        <v>408</v>
      </c>
      <c r="C24" s="296"/>
      <c r="D24" s="297"/>
      <c r="E24" s="288"/>
      <c r="F24" s="298"/>
    </row>
    <row r="25" spans="1:11" s="268" customFormat="1" ht="15">
      <c r="A25" s="305"/>
      <c r="B25" s="295"/>
      <c r="C25" s="296"/>
      <c r="D25" s="297"/>
      <c r="E25" s="288"/>
      <c r="F25" s="298"/>
    </row>
    <row r="26" spans="1:11" s="268" customFormat="1">
      <c r="A26" s="294">
        <v>1.01</v>
      </c>
      <c r="B26" s="295" t="s">
        <v>2</v>
      </c>
      <c r="C26" s="296"/>
      <c r="D26" s="297"/>
      <c r="E26" s="288"/>
      <c r="F26" s="298"/>
    </row>
    <row r="27" spans="1:11" s="268" customFormat="1" ht="44.25" customHeight="1">
      <c r="A27" s="307"/>
      <c r="B27" s="159" t="s">
        <v>409</v>
      </c>
      <c r="C27" s="308" t="s">
        <v>410</v>
      </c>
      <c r="D27" s="309">
        <v>1</v>
      </c>
      <c r="E27" s="310"/>
      <c r="F27" s="310">
        <f>D27*E27</f>
        <v>0</v>
      </c>
    </row>
    <row r="28" spans="1:11" s="268" customFormat="1" ht="15">
      <c r="A28" s="305"/>
      <c r="B28" s="295"/>
      <c r="C28" s="296"/>
      <c r="D28" s="297"/>
      <c r="E28" s="288"/>
      <c r="F28" s="298"/>
    </row>
    <row r="29" spans="1:11" s="268" customFormat="1">
      <c r="A29" s="294" t="s">
        <v>411</v>
      </c>
      <c r="B29" s="295" t="s">
        <v>412</v>
      </c>
      <c r="C29" s="311"/>
      <c r="D29" s="312"/>
      <c r="E29" s="310"/>
      <c r="F29" s="313"/>
    </row>
    <row r="30" spans="1:11" s="268" customFormat="1" ht="31.5" customHeight="1">
      <c r="A30" s="294"/>
      <c r="B30" s="314" t="s">
        <v>413</v>
      </c>
      <c r="C30" s="157" t="s">
        <v>267</v>
      </c>
      <c r="D30" s="312">
        <v>0.42599999999999999</v>
      </c>
      <c r="E30" s="310"/>
      <c r="F30" s="313">
        <f>D30*E30</f>
        <v>0</v>
      </c>
    </row>
    <row r="31" spans="1:11" s="268" customFormat="1" ht="15">
      <c r="A31" s="305"/>
      <c r="B31" s="295"/>
      <c r="C31" s="311"/>
      <c r="D31" s="312"/>
      <c r="E31" s="310"/>
      <c r="F31" s="313"/>
    </row>
    <row r="32" spans="1:11" s="268" customFormat="1">
      <c r="A32" s="294" t="s">
        <v>414</v>
      </c>
      <c r="B32" s="295" t="s">
        <v>268</v>
      </c>
      <c r="C32" s="311"/>
      <c r="D32" s="312"/>
      <c r="E32" s="310"/>
      <c r="F32" s="313"/>
    </row>
    <row r="33" spans="1:6" s="268" customFormat="1" ht="30" customHeight="1">
      <c r="A33" s="294"/>
      <c r="B33" s="314" t="s">
        <v>415</v>
      </c>
      <c r="C33" s="157" t="s">
        <v>4</v>
      </c>
      <c r="D33" s="312">
        <v>31</v>
      </c>
      <c r="E33" s="310"/>
      <c r="F33" s="313">
        <f>D33*E33</f>
        <v>0</v>
      </c>
    </row>
    <row r="34" spans="1:6" s="268" customFormat="1" ht="15" thickBot="1">
      <c r="A34" s="294"/>
      <c r="B34" s="314"/>
      <c r="C34" s="315"/>
      <c r="D34" s="297"/>
      <c r="E34" s="288"/>
      <c r="F34" s="298"/>
    </row>
    <row r="35" spans="1:6" ht="15.75" thickBot="1">
      <c r="A35" s="294"/>
      <c r="B35" s="318"/>
      <c r="C35" s="319"/>
      <c r="D35" s="320"/>
      <c r="E35" s="321" t="s">
        <v>420</v>
      </c>
      <c r="F35" s="322">
        <f>SUM(F23:F34)</f>
        <v>0</v>
      </c>
    </row>
    <row r="36" spans="1:6" ht="15">
      <c r="A36" s="294"/>
      <c r="B36" s="295"/>
      <c r="C36" s="323"/>
      <c r="D36" s="324"/>
      <c r="E36" s="274"/>
      <c r="F36" s="281"/>
    </row>
    <row r="37" spans="1:6">
      <c r="A37" s="294"/>
      <c r="B37" s="295"/>
      <c r="C37" s="296"/>
      <c r="D37" s="297"/>
      <c r="F37" s="298"/>
    </row>
    <row r="38" spans="1:6" ht="15.75" thickBot="1">
      <c r="A38" s="299">
        <v>2</v>
      </c>
      <c r="B38" s="300" t="s">
        <v>399</v>
      </c>
      <c r="C38" s="301"/>
      <c r="D38" s="302"/>
      <c r="E38" s="303"/>
      <c r="F38" s="304"/>
    </row>
    <row r="39" spans="1:6" ht="15">
      <c r="A39" s="305"/>
      <c r="B39" s="306"/>
      <c r="C39" s="296"/>
      <c r="D39" s="297"/>
      <c r="F39" s="298"/>
    </row>
    <row r="40" spans="1:6" ht="15">
      <c r="A40" s="305"/>
      <c r="B40" s="325" t="s">
        <v>34</v>
      </c>
      <c r="C40" s="296"/>
      <c r="D40" s="297"/>
      <c r="F40" s="298"/>
    </row>
    <row r="41" spans="1:6" ht="33" customHeight="1">
      <c r="A41" s="294"/>
      <c r="B41" s="326" t="s">
        <v>421</v>
      </c>
      <c r="C41" s="296"/>
      <c r="D41" s="297"/>
      <c r="F41" s="298"/>
    </row>
    <row r="42" spans="1:6">
      <c r="A42" s="294"/>
      <c r="B42" s="326"/>
      <c r="C42" s="296"/>
      <c r="D42" s="297"/>
      <c r="F42" s="298"/>
    </row>
    <row r="43" spans="1:6">
      <c r="A43" s="294" t="s">
        <v>422</v>
      </c>
      <c r="B43" s="295" t="s">
        <v>2</v>
      </c>
      <c r="C43" s="296"/>
      <c r="D43" s="297"/>
      <c r="F43" s="298"/>
    </row>
    <row r="44" spans="1:6" ht="57">
      <c r="A44" s="327" t="s">
        <v>5</v>
      </c>
      <c r="B44" s="328" t="s">
        <v>423</v>
      </c>
      <c r="C44" s="311" t="s">
        <v>376</v>
      </c>
      <c r="D44" s="312">
        <v>172</v>
      </c>
      <c r="E44" s="310"/>
      <c r="F44" s="313">
        <f>D44*E44</f>
        <v>0</v>
      </c>
    </row>
    <row r="45" spans="1:6">
      <c r="A45" s="294"/>
      <c r="B45" s="326"/>
      <c r="C45" s="296"/>
      <c r="D45" s="297"/>
      <c r="F45" s="298"/>
    </row>
    <row r="46" spans="1:6">
      <c r="A46" s="294" t="s">
        <v>424</v>
      </c>
      <c r="B46" s="295" t="s">
        <v>2</v>
      </c>
      <c r="C46" s="296"/>
      <c r="D46" s="297"/>
      <c r="F46" s="298"/>
    </row>
    <row r="47" spans="1:6" ht="99.75">
      <c r="A47" s="327" t="s">
        <v>5</v>
      </c>
      <c r="B47" s="328" t="s">
        <v>425</v>
      </c>
      <c r="C47" s="296"/>
      <c r="D47" s="297"/>
      <c r="F47" s="298"/>
    </row>
    <row r="48" spans="1:6" ht="16.5">
      <c r="A48" s="294"/>
      <c r="B48" s="329" t="s">
        <v>426</v>
      </c>
      <c r="C48" s="330" t="s">
        <v>376</v>
      </c>
      <c r="D48" s="331">
        <v>207</v>
      </c>
      <c r="E48" s="332"/>
      <c r="F48" s="333">
        <f>D48*E48</f>
        <v>0</v>
      </c>
    </row>
    <row r="49" spans="1:6" ht="16.5">
      <c r="A49" s="294"/>
      <c r="B49" s="329" t="s">
        <v>427</v>
      </c>
      <c r="C49" s="330" t="s">
        <v>376</v>
      </c>
      <c r="D49" s="331">
        <v>69</v>
      </c>
      <c r="E49" s="332"/>
      <c r="F49" s="333">
        <f>D49*E49</f>
        <v>0</v>
      </c>
    </row>
    <row r="50" spans="1:6" ht="16.5">
      <c r="A50" s="294"/>
      <c r="B50" s="329" t="s">
        <v>535</v>
      </c>
      <c r="C50" s="330" t="s">
        <v>376</v>
      </c>
      <c r="D50" s="331">
        <v>69</v>
      </c>
      <c r="E50" s="332"/>
      <c r="F50" s="333">
        <f>D50*E50</f>
        <v>0</v>
      </c>
    </row>
    <row r="51" spans="1:6">
      <c r="A51" s="294"/>
      <c r="B51" s="326"/>
      <c r="C51" s="296"/>
      <c r="D51" s="297"/>
      <c r="F51" s="298"/>
    </row>
    <row r="52" spans="1:6">
      <c r="A52" s="294" t="s">
        <v>428</v>
      </c>
      <c r="B52" s="295" t="s">
        <v>2</v>
      </c>
      <c r="C52" s="296"/>
      <c r="D52" s="297"/>
      <c r="F52" s="298"/>
    </row>
    <row r="53" spans="1:6" ht="103.5" customHeight="1">
      <c r="A53" s="327" t="s">
        <v>5</v>
      </c>
      <c r="B53" s="328" t="s">
        <v>429</v>
      </c>
      <c r="C53" s="296"/>
      <c r="D53" s="297"/>
      <c r="F53" s="298"/>
    </row>
    <row r="54" spans="1:6" ht="16.5">
      <c r="A54" s="294"/>
      <c r="B54" s="329" t="s">
        <v>430</v>
      </c>
      <c r="C54" s="330" t="s">
        <v>376</v>
      </c>
      <c r="D54" s="331">
        <v>258.75</v>
      </c>
      <c r="E54" s="332"/>
      <c r="F54" s="333">
        <f>D54*E54</f>
        <v>0</v>
      </c>
    </row>
    <row r="55" spans="1:6" ht="16.5">
      <c r="A55" s="294"/>
      <c r="B55" s="329" t="s">
        <v>431</v>
      </c>
      <c r="C55" s="330" t="s">
        <v>376</v>
      </c>
      <c r="D55" s="331">
        <v>89.7</v>
      </c>
      <c r="E55" s="332"/>
      <c r="F55" s="333">
        <f>D55*E55</f>
        <v>0</v>
      </c>
    </row>
    <row r="56" spans="1:6" ht="16.5">
      <c r="A56" s="294"/>
      <c r="B56" s="329" t="s">
        <v>536</v>
      </c>
      <c r="C56" s="330" t="s">
        <v>376</v>
      </c>
      <c r="D56" s="331">
        <v>96.6</v>
      </c>
      <c r="E56" s="332"/>
      <c r="F56" s="333">
        <f>D56*E56</f>
        <v>0</v>
      </c>
    </row>
    <row r="57" spans="1:6">
      <c r="A57" s="294"/>
      <c r="B57" s="326"/>
      <c r="C57" s="296"/>
      <c r="D57" s="297"/>
      <c r="F57" s="298"/>
    </row>
    <row r="58" spans="1:6">
      <c r="A58" s="294" t="s">
        <v>432</v>
      </c>
      <c r="B58" s="295" t="s">
        <v>433</v>
      </c>
      <c r="C58" s="315"/>
      <c r="D58" s="297"/>
      <c r="F58" s="298"/>
    </row>
    <row r="59" spans="1:6" ht="12.75" customHeight="1">
      <c r="A59" s="294"/>
      <c r="B59" s="295" t="s">
        <v>434</v>
      </c>
      <c r="C59" s="315" t="s">
        <v>336</v>
      </c>
      <c r="D59" s="297">
        <v>12</v>
      </c>
      <c r="F59" s="298">
        <f>D59*E59</f>
        <v>0</v>
      </c>
    </row>
    <row r="60" spans="1:6" ht="31.5" customHeight="1">
      <c r="A60" s="327" t="s">
        <v>5</v>
      </c>
      <c r="B60" s="295" t="s">
        <v>435</v>
      </c>
      <c r="C60" s="315"/>
      <c r="D60" s="297"/>
      <c r="F60" s="298"/>
    </row>
    <row r="61" spans="1:6">
      <c r="A61" s="294"/>
      <c r="B61" s="295"/>
      <c r="C61" s="315"/>
      <c r="D61" s="297"/>
      <c r="F61" s="298"/>
    </row>
    <row r="62" spans="1:6" ht="30">
      <c r="A62" s="294"/>
      <c r="B62" s="325" t="s">
        <v>85</v>
      </c>
      <c r="C62" s="315"/>
      <c r="D62" s="297"/>
      <c r="F62" s="298"/>
    </row>
    <row r="63" spans="1:6" ht="15">
      <c r="A63" s="294"/>
      <c r="B63" s="325"/>
      <c r="C63" s="315"/>
      <c r="D63" s="297"/>
      <c r="F63" s="298"/>
    </row>
    <row r="64" spans="1:6" ht="15">
      <c r="A64" s="294" t="s">
        <v>432</v>
      </c>
      <c r="B64" s="295" t="s">
        <v>2</v>
      </c>
      <c r="C64" s="334"/>
      <c r="D64" s="335"/>
      <c r="E64" s="274"/>
      <c r="F64" s="281"/>
    </row>
    <row r="65" spans="1:6" ht="75.75" customHeight="1">
      <c r="A65" s="327" t="s">
        <v>5</v>
      </c>
      <c r="B65" s="328" t="s">
        <v>436</v>
      </c>
      <c r="C65" s="157" t="s">
        <v>376</v>
      </c>
      <c r="D65" s="312">
        <v>35</v>
      </c>
      <c r="E65" s="310"/>
      <c r="F65" s="313">
        <f>D65*E65</f>
        <v>0</v>
      </c>
    </row>
    <row r="66" spans="1:6" ht="15">
      <c r="A66" s="294"/>
      <c r="B66" s="325"/>
      <c r="C66" s="315"/>
      <c r="D66" s="297"/>
      <c r="F66" s="298"/>
    </row>
    <row r="67" spans="1:6">
      <c r="A67" s="294" t="s">
        <v>439</v>
      </c>
      <c r="B67" s="295" t="s">
        <v>2</v>
      </c>
      <c r="C67" s="315"/>
      <c r="D67" s="297"/>
      <c r="F67" s="298"/>
    </row>
    <row r="68" spans="1:6" ht="97.9" customHeight="1">
      <c r="A68" s="327" t="s">
        <v>5</v>
      </c>
      <c r="B68" s="328" t="s">
        <v>440</v>
      </c>
      <c r="C68" s="157" t="s">
        <v>376</v>
      </c>
      <c r="D68" s="312">
        <v>134</v>
      </c>
      <c r="E68" s="310"/>
      <c r="F68" s="313">
        <f>D68*E68</f>
        <v>0</v>
      </c>
    </row>
    <row r="69" spans="1:6">
      <c r="A69" s="294"/>
      <c r="B69" s="328"/>
      <c r="C69" s="157"/>
      <c r="D69" s="312"/>
      <c r="E69" s="310"/>
      <c r="F69" s="313"/>
    </row>
    <row r="70" spans="1:6">
      <c r="A70" s="294" t="s">
        <v>443</v>
      </c>
      <c r="B70" s="295" t="s">
        <v>284</v>
      </c>
      <c r="C70" s="315"/>
      <c r="D70" s="297"/>
      <c r="F70" s="298"/>
    </row>
    <row r="71" spans="1:6" ht="28.5">
      <c r="A71" s="294"/>
      <c r="B71" s="295" t="s">
        <v>444</v>
      </c>
      <c r="C71" s="315" t="s">
        <v>376</v>
      </c>
      <c r="D71" s="297">
        <v>171</v>
      </c>
      <c r="F71" s="298">
        <f>D71*E71</f>
        <v>0</v>
      </c>
    </row>
    <row r="72" spans="1:6" ht="42.75">
      <c r="A72" s="327" t="s">
        <v>5</v>
      </c>
      <c r="B72" s="295" t="s">
        <v>445</v>
      </c>
      <c r="C72" s="315"/>
      <c r="D72" s="297"/>
      <c r="F72" s="298"/>
    </row>
    <row r="73" spans="1:6">
      <c r="A73" s="327"/>
      <c r="B73" s="295"/>
      <c r="C73" s="315"/>
      <c r="D73" s="297"/>
      <c r="F73" s="298"/>
    </row>
    <row r="74" spans="1:6">
      <c r="A74" s="327" t="s">
        <v>446</v>
      </c>
      <c r="B74" s="295" t="s">
        <v>2</v>
      </c>
      <c r="C74" s="315"/>
      <c r="D74" s="297"/>
      <c r="F74" s="298"/>
    </row>
    <row r="75" spans="1:6" ht="42.75">
      <c r="A75" s="327" t="s">
        <v>5</v>
      </c>
      <c r="B75" s="295" t="s">
        <v>447</v>
      </c>
      <c r="C75" s="311" t="s">
        <v>376</v>
      </c>
      <c r="D75" s="312">
        <v>172</v>
      </c>
      <c r="E75" s="310"/>
      <c r="F75" s="313">
        <f>D75*E75</f>
        <v>0</v>
      </c>
    </row>
    <row r="76" spans="1:6" ht="15" thickBot="1">
      <c r="A76" s="294"/>
      <c r="B76" s="295"/>
      <c r="C76" s="315"/>
      <c r="D76" s="297"/>
      <c r="F76" s="298"/>
    </row>
    <row r="77" spans="1:6" ht="15.75" thickBot="1">
      <c r="A77" s="294"/>
      <c r="B77" s="336"/>
      <c r="C77" s="319"/>
      <c r="D77" s="320"/>
      <c r="E77" s="321" t="s">
        <v>448</v>
      </c>
      <c r="F77" s="322">
        <f>SUM(F39:F76)</f>
        <v>0</v>
      </c>
    </row>
    <row r="78" spans="1:6">
      <c r="A78" s="294"/>
      <c r="B78" s="314"/>
      <c r="C78" s="296"/>
      <c r="D78" s="297"/>
      <c r="F78" s="298"/>
    </row>
    <row r="79" spans="1:6" ht="15">
      <c r="A79" s="294"/>
      <c r="B79" s="295"/>
      <c r="C79" s="334"/>
      <c r="D79" s="335"/>
      <c r="E79" s="274"/>
      <c r="F79" s="281"/>
    </row>
    <row r="80" spans="1:6" ht="15.75" thickBot="1">
      <c r="A80" s="299" t="s">
        <v>400</v>
      </c>
      <c r="B80" s="300" t="s">
        <v>401</v>
      </c>
      <c r="C80" s="337"/>
      <c r="D80" s="338"/>
      <c r="E80" s="339"/>
      <c r="F80" s="340"/>
    </row>
    <row r="81" spans="1:11" ht="15">
      <c r="A81" s="294"/>
      <c r="B81" s="295"/>
      <c r="C81" s="334"/>
      <c r="D81" s="335"/>
      <c r="E81" s="274"/>
      <c r="F81" s="281"/>
      <c r="G81" s="269"/>
      <c r="H81" s="269"/>
      <c r="I81" s="269"/>
      <c r="J81" s="269"/>
      <c r="K81" s="269"/>
    </row>
    <row r="82" spans="1:11" ht="15">
      <c r="A82" s="294"/>
      <c r="B82" s="325" t="s">
        <v>449</v>
      </c>
      <c r="C82" s="334"/>
      <c r="D82" s="335"/>
      <c r="E82" s="274"/>
      <c r="F82" s="281"/>
      <c r="G82" s="269"/>
      <c r="H82" s="269"/>
      <c r="I82" s="269"/>
      <c r="J82" s="269"/>
      <c r="K82" s="269"/>
    </row>
    <row r="83" spans="1:11" ht="15">
      <c r="A83" s="294"/>
      <c r="B83" s="295"/>
      <c r="C83" s="334"/>
      <c r="D83" s="335"/>
      <c r="E83" s="274"/>
      <c r="F83" s="281"/>
      <c r="G83" s="269"/>
      <c r="H83" s="269"/>
      <c r="I83" s="269"/>
      <c r="J83" s="269"/>
      <c r="K83" s="269"/>
    </row>
    <row r="84" spans="1:11">
      <c r="A84" s="294">
        <v>7.01</v>
      </c>
      <c r="B84" s="295" t="s">
        <v>2</v>
      </c>
      <c r="C84" s="311"/>
      <c r="D84" s="312"/>
      <c r="E84" s="310"/>
      <c r="F84" s="313"/>
      <c r="G84" s="269"/>
      <c r="H84" s="269"/>
      <c r="I84" s="269"/>
      <c r="J84" s="269"/>
      <c r="K84" s="269"/>
    </row>
    <row r="85" spans="1:11" ht="110.25" customHeight="1">
      <c r="A85" s="327" t="s">
        <v>5</v>
      </c>
      <c r="B85" s="159" t="s">
        <v>532</v>
      </c>
      <c r="C85" s="341"/>
      <c r="D85" s="312"/>
      <c r="E85" s="310"/>
      <c r="F85" s="313"/>
      <c r="G85" s="269"/>
      <c r="H85" s="269"/>
      <c r="I85" s="269"/>
      <c r="J85" s="269"/>
      <c r="K85" s="269"/>
    </row>
    <row r="86" spans="1:11" ht="16.5">
      <c r="A86" s="294"/>
      <c r="B86" s="342" t="s">
        <v>450</v>
      </c>
      <c r="C86" s="343" t="s">
        <v>377</v>
      </c>
      <c r="D86" s="331">
        <v>426</v>
      </c>
      <c r="E86" s="333"/>
      <c r="F86" s="333">
        <f>E86*D86</f>
        <v>0</v>
      </c>
      <c r="G86" s="269"/>
      <c r="H86" s="269"/>
      <c r="I86" s="269"/>
      <c r="J86" s="269"/>
      <c r="K86" s="269"/>
    </row>
    <row r="87" spans="1:11">
      <c r="A87" s="294"/>
      <c r="B87" s="159"/>
      <c r="C87" s="157"/>
      <c r="D87" s="312"/>
      <c r="E87" s="313"/>
      <c r="F87" s="313"/>
      <c r="G87" s="269"/>
      <c r="H87" s="269"/>
      <c r="I87" s="269"/>
      <c r="J87" s="269"/>
      <c r="K87" s="269"/>
    </row>
    <row r="88" spans="1:11">
      <c r="A88" s="294">
        <v>7.03</v>
      </c>
      <c r="B88" s="295" t="s">
        <v>2</v>
      </c>
      <c r="C88" s="157"/>
      <c r="D88" s="309"/>
      <c r="E88" s="313"/>
      <c r="F88" s="313"/>
      <c r="G88" s="269"/>
      <c r="H88" s="269"/>
      <c r="I88" s="269"/>
      <c r="J88" s="269"/>
      <c r="K88" s="269"/>
    </row>
    <row r="89" spans="1:11" ht="82.15" customHeight="1">
      <c r="A89" s="327" t="s">
        <v>5</v>
      </c>
      <c r="B89" s="159" t="s">
        <v>453</v>
      </c>
      <c r="C89" s="341"/>
      <c r="D89" s="312"/>
      <c r="E89" s="310"/>
      <c r="F89" s="313"/>
      <c r="G89" s="269"/>
      <c r="H89" s="269"/>
      <c r="I89" s="269"/>
      <c r="J89" s="269"/>
      <c r="K89" s="269"/>
    </row>
    <row r="90" spans="1:11" ht="16.5">
      <c r="A90" s="294"/>
      <c r="B90" s="342" t="s">
        <v>450</v>
      </c>
      <c r="C90" s="343" t="s">
        <v>377</v>
      </c>
      <c r="D90" s="331">
        <v>426</v>
      </c>
      <c r="E90" s="333"/>
      <c r="F90" s="333">
        <f>E90*D90</f>
        <v>0</v>
      </c>
      <c r="G90" s="269"/>
      <c r="H90" s="269"/>
      <c r="I90" s="269"/>
      <c r="J90" s="269"/>
      <c r="K90" s="269"/>
    </row>
    <row r="91" spans="1:11">
      <c r="A91" s="294"/>
      <c r="B91" s="159"/>
      <c r="C91" s="157"/>
      <c r="D91" s="312"/>
      <c r="E91" s="313"/>
      <c r="F91" s="313"/>
      <c r="G91" s="269"/>
      <c r="H91" s="269"/>
      <c r="I91" s="269"/>
      <c r="J91" s="269"/>
      <c r="K91" s="269"/>
    </row>
    <row r="92" spans="1:11">
      <c r="A92" s="294">
        <v>7.05</v>
      </c>
      <c r="B92" s="295" t="s">
        <v>2</v>
      </c>
      <c r="C92" s="157"/>
      <c r="D92" s="312"/>
      <c r="E92" s="313"/>
      <c r="F92" s="313"/>
      <c r="G92" s="269"/>
      <c r="H92" s="269"/>
      <c r="I92" s="269"/>
      <c r="J92" s="269"/>
      <c r="K92" s="269"/>
    </row>
    <row r="93" spans="1:11" ht="57">
      <c r="A93" s="327" t="s">
        <v>5</v>
      </c>
      <c r="B93" s="314" t="s">
        <v>455</v>
      </c>
      <c r="C93" s="341"/>
      <c r="D93" s="312"/>
      <c r="E93" s="310"/>
      <c r="F93" s="313"/>
      <c r="G93" s="269"/>
      <c r="H93" s="269"/>
      <c r="I93" s="269"/>
      <c r="J93" s="269"/>
      <c r="K93" s="269"/>
    </row>
    <row r="94" spans="1:11" ht="28.5">
      <c r="A94" s="327"/>
      <c r="B94" s="314" t="s">
        <v>456</v>
      </c>
      <c r="C94" s="341"/>
      <c r="D94" s="312"/>
      <c r="E94" s="310"/>
      <c r="F94" s="313"/>
      <c r="G94" s="269"/>
      <c r="H94" s="269"/>
      <c r="I94" s="269"/>
      <c r="J94" s="269"/>
      <c r="K94" s="269"/>
    </row>
    <row r="95" spans="1:11">
      <c r="A95" s="294"/>
      <c r="B95" s="314"/>
      <c r="C95" s="341"/>
      <c r="D95" s="312"/>
      <c r="E95" s="310"/>
      <c r="F95" s="313"/>
      <c r="G95" s="269"/>
      <c r="H95" s="269"/>
      <c r="I95" s="269"/>
      <c r="J95" s="269"/>
      <c r="K95" s="269"/>
    </row>
    <row r="96" spans="1:11" ht="15">
      <c r="A96" s="294"/>
      <c r="B96" s="368" t="s">
        <v>537</v>
      </c>
      <c r="C96" s="291"/>
      <c r="D96" s="345"/>
      <c r="E96" s="346"/>
      <c r="F96" s="293"/>
      <c r="G96" s="269"/>
      <c r="H96" s="269"/>
      <c r="I96" s="269"/>
      <c r="J96" s="269"/>
      <c r="K96" s="269"/>
    </row>
    <row r="97" spans="1:13" ht="4.9000000000000004" customHeight="1">
      <c r="A97" s="294"/>
      <c r="B97" s="295"/>
      <c r="C97" s="341"/>
      <c r="D97" s="312"/>
      <c r="E97" s="310"/>
      <c r="F97" s="313"/>
      <c r="G97" s="269"/>
      <c r="H97" s="269"/>
      <c r="I97" s="269"/>
      <c r="J97" s="269"/>
      <c r="K97" s="269"/>
    </row>
    <row r="98" spans="1:13">
      <c r="A98" s="294"/>
      <c r="B98" s="347" t="s">
        <v>458</v>
      </c>
      <c r="C98" s="343" t="s">
        <v>4</v>
      </c>
      <c r="D98" s="331">
        <v>1</v>
      </c>
      <c r="E98" s="332"/>
      <c r="F98" s="333">
        <f>E98*D98</f>
        <v>0</v>
      </c>
      <c r="G98" s="269"/>
      <c r="H98" s="269"/>
      <c r="I98" s="269"/>
      <c r="J98" s="269"/>
      <c r="K98" s="269"/>
    </row>
    <row r="99" spans="1:13" ht="4.9000000000000004" customHeight="1">
      <c r="A99" s="294"/>
      <c r="B99" s="348"/>
      <c r="C99" s="349"/>
      <c r="D99" s="331"/>
      <c r="E99" s="332"/>
      <c r="F99" s="333"/>
      <c r="G99" s="269"/>
      <c r="H99" s="269"/>
      <c r="I99" s="269"/>
      <c r="J99" s="269"/>
      <c r="K99" s="269"/>
    </row>
    <row r="100" spans="1:13">
      <c r="A100" s="294"/>
      <c r="B100" s="347" t="s">
        <v>459</v>
      </c>
      <c r="C100" s="350" t="s">
        <v>4</v>
      </c>
      <c r="D100" s="331">
        <v>1</v>
      </c>
      <c r="E100" s="332"/>
      <c r="F100" s="333">
        <f>D100*E100</f>
        <v>0</v>
      </c>
      <c r="G100" s="269"/>
      <c r="H100" s="269"/>
      <c r="I100" s="269"/>
      <c r="J100" s="269"/>
      <c r="K100" s="269"/>
    </row>
    <row r="101" spans="1:13" ht="4.9000000000000004" customHeight="1">
      <c r="A101" s="294"/>
      <c r="B101" s="348"/>
      <c r="C101" s="350"/>
      <c r="D101" s="331"/>
      <c r="E101" s="332"/>
      <c r="F101" s="333"/>
    </row>
    <row r="102" spans="1:13">
      <c r="A102" s="294"/>
      <c r="B102" s="347" t="s">
        <v>460</v>
      </c>
      <c r="C102" s="350" t="s">
        <v>4</v>
      </c>
      <c r="D102" s="331">
        <v>1</v>
      </c>
      <c r="E102" s="332"/>
      <c r="F102" s="333">
        <f>D102*E102</f>
        <v>0</v>
      </c>
    </row>
    <row r="103" spans="1:13" s="268" customFormat="1" ht="4.9000000000000004" customHeight="1">
      <c r="A103" s="294"/>
      <c r="B103" s="348"/>
      <c r="C103" s="350"/>
      <c r="D103" s="331"/>
      <c r="E103" s="332"/>
      <c r="F103" s="333"/>
      <c r="L103" s="269"/>
      <c r="M103" s="269"/>
    </row>
    <row r="104" spans="1:13" s="268" customFormat="1">
      <c r="A104" s="294"/>
      <c r="B104" s="347" t="s">
        <v>461</v>
      </c>
      <c r="C104" s="350" t="s">
        <v>4</v>
      </c>
      <c r="D104" s="331">
        <v>2</v>
      </c>
      <c r="E104" s="332"/>
      <c r="F104" s="333">
        <f>D104*E104</f>
        <v>0</v>
      </c>
      <c r="L104" s="269"/>
      <c r="M104" s="269"/>
    </row>
    <row r="105" spans="1:13" s="268" customFormat="1" ht="4.9000000000000004" customHeight="1">
      <c r="A105" s="294"/>
      <c r="B105" s="348"/>
      <c r="C105" s="350"/>
      <c r="D105" s="331"/>
      <c r="E105" s="332"/>
      <c r="F105" s="333"/>
      <c r="L105" s="269"/>
      <c r="M105" s="269"/>
    </row>
    <row r="106" spans="1:13" s="268" customFormat="1">
      <c r="A106" s="294"/>
      <c r="B106" s="347" t="s">
        <v>462</v>
      </c>
      <c r="C106" s="350" t="s">
        <v>4</v>
      </c>
      <c r="D106" s="331">
        <v>1</v>
      </c>
      <c r="E106" s="332"/>
      <c r="F106" s="333">
        <f>D106*E106</f>
        <v>0</v>
      </c>
      <c r="L106" s="269"/>
      <c r="M106" s="269"/>
    </row>
    <row r="107" spans="1:13" s="268" customFormat="1" ht="4.9000000000000004" customHeight="1">
      <c r="A107" s="294"/>
      <c r="B107" s="348"/>
      <c r="C107" s="349"/>
      <c r="D107" s="331"/>
      <c r="E107" s="332"/>
      <c r="F107" s="333"/>
      <c r="L107" s="269"/>
      <c r="M107" s="269"/>
    </row>
    <row r="108" spans="1:13" s="268" customFormat="1">
      <c r="A108" s="294"/>
      <c r="B108" s="347" t="s">
        <v>463</v>
      </c>
      <c r="C108" s="350" t="s">
        <v>4</v>
      </c>
      <c r="D108" s="331">
        <v>1</v>
      </c>
      <c r="E108" s="332"/>
      <c r="F108" s="333">
        <f>D108*E108</f>
        <v>0</v>
      </c>
      <c r="L108" s="269"/>
      <c r="M108" s="269"/>
    </row>
    <row r="109" spans="1:13" s="268" customFormat="1" ht="4.9000000000000004" customHeight="1">
      <c r="A109" s="294"/>
      <c r="B109" s="351"/>
      <c r="C109" s="341"/>
      <c r="D109" s="312"/>
      <c r="E109" s="310"/>
      <c r="F109" s="313"/>
      <c r="L109" s="269"/>
      <c r="M109" s="269"/>
    </row>
    <row r="110" spans="1:13" s="268" customFormat="1">
      <c r="A110" s="294"/>
      <c r="B110" s="347" t="s">
        <v>464</v>
      </c>
      <c r="C110" s="350" t="s">
        <v>4</v>
      </c>
      <c r="D110" s="331">
        <v>1</v>
      </c>
      <c r="E110" s="332"/>
      <c r="F110" s="333">
        <f>D110*E110</f>
        <v>0</v>
      </c>
      <c r="L110" s="269"/>
      <c r="M110" s="269"/>
    </row>
    <row r="111" spans="1:13" s="268" customFormat="1" ht="4.9000000000000004" customHeight="1">
      <c r="A111" s="294"/>
      <c r="B111" s="347"/>
      <c r="C111" s="330"/>
      <c r="D111" s="331"/>
      <c r="E111" s="332"/>
      <c r="F111" s="333"/>
      <c r="L111" s="269"/>
      <c r="M111" s="269"/>
    </row>
    <row r="112" spans="1:13" s="268" customFormat="1">
      <c r="A112" s="294"/>
      <c r="B112" s="347" t="s">
        <v>465</v>
      </c>
      <c r="C112" s="350" t="s">
        <v>4</v>
      </c>
      <c r="D112" s="331">
        <v>1</v>
      </c>
      <c r="E112" s="332"/>
      <c r="F112" s="333">
        <f>D112*E112</f>
        <v>0</v>
      </c>
      <c r="L112" s="269"/>
      <c r="M112" s="269"/>
    </row>
    <row r="113" spans="1:13" s="268" customFormat="1">
      <c r="A113" s="294"/>
      <c r="B113" s="351"/>
      <c r="C113" s="341"/>
      <c r="D113" s="312"/>
      <c r="E113" s="310"/>
      <c r="F113" s="313"/>
      <c r="L113" s="269"/>
      <c r="M113" s="269"/>
    </row>
    <row r="114" spans="1:13" s="268" customFormat="1" ht="15">
      <c r="A114" s="294"/>
      <c r="B114" s="368" t="s">
        <v>538</v>
      </c>
      <c r="C114" s="291"/>
      <c r="D114" s="345"/>
      <c r="E114" s="346"/>
      <c r="F114" s="293"/>
      <c r="L114" s="269"/>
      <c r="M114" s="269"/>
    </row>
    <row r="115" spans="1:13" s="268" customFormat="1" ht="4.9000000000000004" customHeight="1">
      <c r="A115" s="294"/>
      <c r="B115" s="295"/>
      <c r="C115" s="341"/>
      <c r="D115" s="312"/>
      <c r="E115" s="310"/>
      <c r="F115" s="313"/>
      <c r="L115" s="269"/>
      <c r="M115" s="269"/>
    </row>
    <row r="116" spans="1:13" s="268" customFormat="1" ht="28.5">
      <c r="A116" s="294"/>
      <c r="B116" s="347" t="s">
        <v>539</v>
      </c>
      <c r="C116" s="343" t="s">
        <v>4</v>
      </c>
      <c r="D116" s="331">
        <v>1</v>
      </c>
      <c r="E116" s="332"/>
      <c r="F116" s="333">
        <f>E116*D116</f>
        <v>0</v>
      </c>
      <c r="L116" s="269"/>
      <c r="M116" s="269"/>
    </row>
    <row r="117" spans="1:13" s="268" customFormat="1" ht="4.9000000000000004" customHeight="1">
      <c r="A117" s="294"/>
      <c r="B117" s="351"/>
      <c r="C117" s="341"/>
      <c r="D117" s="312"/>
      <c r="E117" s="310"/>
      <c r="F117" s="313"/>
      <c r="L117" s="269"/>
      <c r="M117" s="269"/>
    </row>
    <row r="118" spans="1:13" s="268" customFormat="1">
      <c r="A118" s="294"/>
      <c r="B118" s="347" t="s">
        <v>540</v>
      </c>
      <c r="C118" s="350" t="s">
        <v>4</v>
      </c>
      <c r="D118" s="331">
        <v>1</v>
      </c>
      <c r="E118" s="332"/>
      <c r="F118" s="333">
        <f>D118*E118</f>
        <v>0</v>
      </c>
      <c r="L118" s="269"/>
      <c r="M118" s="269"/>
    </row>
    <row r="119" spans="1:13" s="268" customFormat="1" ht="4.9000000000000004" customHeight="1">
      <c r="A119" s="294"/>
      <c r="B119" s="351"/>
      <c r="C119" s="341"/>
      <c r="D119" s="312"/>
      <c r="E119" s="310"/>
      <c r="F119" s="313"/>
      <c r="L119" s="269"/>
      <c r="M119" s="269"/>
    </row>
    <row r="120" spans="1:13" s="268" customFormat="1">
      <c r="A120" s="294"/>
      <c r="B120" s="347" t="s">
        <v>541</v>
      </c>
      <c r="C120" s="350" t="s">
        <v>4</v>
      </c>
      <c r="D120" s="331">
        <v>1</v>
      </c>
      <c r="E120" s="332"/>
      <c r="F120" s="333">
        <f>D120*E120</f>
        <v>0</v>
      </c>
      <c r="L120" s="269"/>
      <c r="M120" s="269"/>
    </row>
    <row r="121" spans="1:13" s="268" customFormat="1" ht="4.9000000000000004" customHeight="1">
      <c r="A121" s="294"/>
      <c r="B121" s="295"/>
      <c r="C121" s="344"/>
      <c r="D121" s="312"/>
      <c r="E121" s="310"/>
      <c r="F121" s="313"/>
      <c r="L121" s="269"/>
      <c r="M121" s="269"/>
    </row>
    <row r="122" spans="1:13" s="268" customFormat="1">
      <c r="A122" s="294"/>
      <c r="B122" s="347" t="s">
        <v>465</v>
      </c>
      <c r="C122" s="350" t="s">
        <v>4</v>
      </c>
      <c r="D122" s="331">
        <v>1</v>
      </c>
      <c r="E122" s="332"/>
      <c r="F122" s="333">
        <f>D122*E122</f>
        <v>0</v>
      </c>
      <c r="L122" s="269"/>
      <c r="M122" s="269"/>
    </row>
    <row r="123" spans="1:13" s="268" customFormat="1">
      <c r="A123" s="294"/>
      <c r="B123" s="351"/>
      <c r="C123" s="341"/>
      <c r="D123" s="312"/>
      <c r="E123" s="310"/>
      <c r="F123" s="313"/>
      <c r="L123" s="269"/>
      <c r="M123" s="269"/>
    </row>
    <row r="124" spans="1:13" s="268" customFormat="1" ht="15">
      <c r="A124" s="294"/>
      <c r="B124" s="282" t="s">
        <v>542</v>
      </c>
      <c r="C124" s="291"/>
      <c r="D124" s="345"/>
      <c r="E124" s="346"/>
      <c r="F124" s="293"/>
      <c r="L124" s="269"/>
      <c r="M124" s="269"/>
    </row>
    <row r="125" spans="1:13" s="268" customFormat="1" ht="4.9000000000000004" customHeight="1">
      <c r="A125" s="294"/>
      <c r="B125" s="351"/>
      <c r="C125" s="341"/>
      <c r="D125" s="312"/>
      <c r="E125" s="310"/>
      <c r="F125" s="313"/>
      <c r="L125" s="269"/>
      <c r="M125" s="269"/>
    </row>
    <row r="126" spans="1:13" s="268" customFormat="1">
      <c r="A126" s="294"/>
      <c r="B126" s="347" t="s">
        <v>465</v>
      </c>
      <c r="C126" s="350" t="s">
        <v>4</v>
      </c>
      <c r="D126" s="331">
        <v>4</v>
      </c>
      <c r="E126" s="332"/>
      <c r="F126" s="333">
        <f>D126*E126</f>
        <v>0</v>
      </c>
      <c r="L126" s="269"/>
      <c r="M126" s="269"/>
    </row>
    <row r="127" spans="1:13" s="268" customFormat="1" ht="4.9000000000000004" customHeight="1">
      <c r="A127" s="294"/>
      <c r="B127" s="351"/>
      <c r="C127" s="341"/>
      <c r="D127" s="312"/>
      <c r="E127" s="310"/>
      <c r="F127" s="313"/>
      <c r="L127" s="269"/>
      <c r="M127" s="269"/>
    </row>
    <row r="128" spans="1:13" s="268" customFormat="1">
      <c r="A128" s="294"/>
      <c r="B128" s="353" t="s">
        <v>480</v>
      </c>
      <c r="C128" s="343" t="s">
        <v>4</v>
      </c>
      <c r="D128" s="331">
        <v>2</v>
      </c>
      <c r="E128" s="332"/>
      <c r="F128" s="333">
        <f>E128*D128</f>
        <v>0</v>
      </c>
      <c r="L128" s="269"/>
      <c r="M128" s="269"/>
    </row>
    <row r="129" spans="1:13" s="268" customFormat="1" ht="4.9000000000000004" customHeight="1">
      <c r="A129" s="294"/>
      <c r="B129" s="351"/>
      <c r="C129" s="341"/>
      <c r="D129" s="312"/>
      <c r="E129" s="310"/>
      <c r="F129" s="313"/>
      <c r="L129" s="269"/>
      <c r="M129" s="269"/>
    </row>
    <row r="130" spans="1:13" s="268" customFormat="1">
      <c r="A130" s="294"/>
      <c r="B130" s="347" t="s">
        <v>461</v>
      </c>
      <c r="C130" s="350" t="s">
        <v>4</v>
      </c>
      <c r="D130" s="331">
        <v>4</v>
      </c>
      <c r="E130" s="332"/>
      <c r="F130" s="333">
        <f>D130*E130</f>
        <v>0</v>
      </c>
      <c r="L130" s="269"/>
      <c r="M130" s="269"/>
    </row>
    <row r="131" spans="1:13" s="268" customFormat="1" ht="4.9000000000000004" customHeight="1">
      <c r="A131" s="294"/>
      <c r="B131" s="351"/>
      <c r="C131" s="341"/>
      <c r="D131" s="312"/>
      <c r="E131" s="310"/>
      <c r="F131" s="313"/>
      <c r="L131" s="269"/>
      <c r="M131" s="269"/>
    </row>
    <row r="132" spans="1:13" s="268" customFormat="1">
      <c r="A132" s="294"/>
      <c r="B132" s="347" t="s">
        <v>543</v>
      </c>
      <c r="C132" s="350" t="s">
        <v>4</v>
      </c>
      <c r="D132" s="331">
        <v>2</v>
      </c>
      <c r="E132" s="332"/>
      <c r="F132" s="333">
        <f>D132*E132</f>
        <v>0</v>
      </c>
      <c r="L132" s="269"/>
      <c r="M132" s="269"/>
    </row>
    <row r="133" spans="1:13" s="268" customFormat="1" ht="4.9000000000000004" customHeight="1">
      <c r="A133" s="294"/>
      <c r="B133" s="351"/>
      <c r="C133" s="341"/>
      <c r="D133" s="312"/>
      <c r="E133" s="310"/>
      <c r="F133" s="313"/>
      <c r="L133" s="269"/>
      <c r="M133" s="269"/>
    </row>
    <row r="134" spans="1:13" s="268" customFormat="1">
      <c r="A134" s="294"/>
      <c r="B134" s="353" t="s">
        <v>482</v>
      </c>
      <c r="C134" s="343" t="s">
        <v>4</v>
      </c>
      <c r="D134" s="331">
        <v>2</v>
      </c>
      <c r="E134" s="332"/>
      <c r="F134" s="333">
        <f>E134*D134</f>
        <v>0</v>
      </c>
      <c r="L134" s="269"/>
      <c r="M134" s="269"/>
    </row>
    <row r="135" spans="1:13" s="268" customFormat="1" ht="4.9000000000000004" customHeight="1">
      <c r="A135" s="294"/>
      <c r="B135" s="329"/>
      <c r="C135" s="330"/>
      <c r="D135" s="331"/>
      <c r="E135" s="332"/>
      <c r="F135" s="333"/>
      <c r="L135" s="269"/>
      <c r="M135" s="269"/>
    </row>
    <row r="136" spans="1:13" s="268" customFormat="1" ht="28.5">
      <c r="A136" s="294"/>
      <c r="B136" s="353" t="s">
        <v>483</v>
      </c>
      <c r="C136" s="343" t="s">
        <v>4</v>
      </c>
      <c r="D136" s="331">
        <v>2</v>
      </c>
      <c r="E136" s="332"/>
      <c r="F136" s="333">
        <f>E136*D136</f>
        <v>0</v>
      </c>
      <c r="L136" s="269"/>
      <c r="M136" s="269"/>
    </row>
    <row r="137" spans="1:13" s="268" customFormat="1" ht="4.9000000000000004" customHeight="1">
      <c r="A137" s="294"/>
      <c r="B137" s="351"/>
      <c r="C137" s="341"/>
      <c r="D137" s="312"/>
      <c r="E137" s="310"/>
      <c r="F137" s="313"/>
      <c r="L137" s="269"/>
      <c r="M137" s="269"/>
    </row>
    <row r="138" spans="1:13" s="268" customFormat="1">
      <c r="A138" s="294"/>
      <c r="B138" s="353" t="s">
        <v>471</v>
      </c>
      <c r="C138" s="343" t="s">
        <v>4</v>
      </c>
      <c r="D138" s="331">
        <v>2</v>
      </c>
      <c r="E138" s="332"/>
      <c r="F138" s="333">
        <f>E138*D138</f>
        <v>0</v>
      </c>
      <c r="L138" s="269"/>
      <c r="M138" s="269"/>
    </row>
    <row r="139" spans="1:13" s="268" customFormat="1" ht="4.9000000000000004" customHeight="1">
      <c r="A139" s="294"/>
      <c r="B139" s="353"/>
      <c r="C139" s="330"/>
      <c r="D139" s="331"/>
      <c r="E139" s="332"/>
      <c r="F139" s="333"/>
      <c r="L139" s="269"/>
      <c r="M139" s="269"/>
    </row>
    <row r="140" spans="1:13" s="268" customFormat="1">
      <c r="A140" s="294"/>
      <c r="B140" s="353" t="s">
        <v>472</v>
      </c>
      <c r="C140" s="343" t="s">
        <v>4</v>
      </c>
      <c r="D140" s="331">
        <v>2</v>
      </c>
      <c r="E140" s="332"/>
      <c r="F140" s="333">
        <f>E140*D140</f>
        <v>0</v>
      </c>
      <c r="L140" s="269"/>
      <c r="M140" s="269"/>
    </row>
    <row r="141" spans="1:13" s="268" customFormat="1" ht="4.9000000000000004" customHeight="1">
      <c r="A141" s="294"/>
      <c r="B141" s="353"/>
      <c r="C141" s="330"/>
      <c r="D141" s="331"/>
      <c r="E141" s="332"/>
      <c r="F141" s="333"/>
      <c r="L141" s="269"/>
      <c r="M141" s="269"/>
    </row>
    <row r="142" spans="1:13" s="268" customFormat="1">
      <c r="A142" s="294"/>
      <c r="B142" s="353" t="s">
        <v>473</v>
      </c>
      <c r="C142" s="343" t="s">
        <v>4</v>
      </c>
      <c r="D142" s="331">
        <v>2</v>
      </c>
      <c r="E142" s="332"/>
      <c r="F142" s="333">
        <f>E142*D142</f>
        <v>0</v>
      </c>
      <c r="L142" s="269"/>
      <c r="M142" s="269"/>
    </row>
    <row r="143" spans="1:13" s="268" customFormat="1">
      <c r="A143" s="294"/>
      <c r="B143" s="351"/>
      <c r="C143" s="341"/>
      <c r="D143" s="312"/>
      <c r="E143" s="310"/>
      <c r="F143" s="313"/>
      <c r="L143" s="269"/>
      <c r="M143" s="269"/>
    </row>
    <row r="144" spans="1:13" s="268" customFormat="1" ht="15">
      <c r="A144" s="294"/>
      <c r="B144" s="282" t="s">
        <v>544</v>
      </c>
      <c r="C144" s="291"/>
      <c r="D144" s="345"/>
      <c r="E144" s="346"/>
      <c r="F144" s="293"/>
      <c r="L144" s="269"/>
      <c r="M144" s="269"/>
    </row>
    <row r="145" spans="1:13" s="268" customFormat="1" ht="4.9000000000000004" customHeight="1">
      <c r="A145" s="294"/>
      <c r="B145" s="295"/>
      <c r="C145" s="341"/>
      <c r="D145" s="312"/>
      <c r="E145" s="310"/>
      <c r="F145" s="313"/>
      <c r="L145" s="269"/>
      <c r="M145" s="269"/>
    </row>
    <row r="146" spans="1:13" s="268" customFormat="1">
      <c r="A146" s="294"/>
      <c r="B146" s="347" t="s">
        <v>465</v>
      </c>
      <c r="C146" s="350" t="s">
        <v>4</v>
      </c>
      <c r="D146" s="331">
        <v>4</v>
      </c>
      <c r="E146" s="332"/>
      <c r="F146" s="333">
        <f>D146*E146</f>
        <v>0</v>
      </c>
      <c r="L146" s="269"/>
      <c r="M146" s="269"/>
    </row>
    <row r="147" spans="1:13" s="268" customFormat="1" ht="4.9000000000000004" customHeight="1">
      <c r="A147" s="294"/>
      <c r="B147" s="351"/>
      <c r="C147" s="341"/>
      <c r="D147" s="312"/>
      <c r="E147" s="310"/>
      <c r="F147" s="313"/>
      <c r="L147" s="269"/>
      <c r="M147" s="269"/>
    </row>
    <row r="148" spans="1:13" s="268" customFormat="1">
      <c r="A148" s="294"/>
      <c r="B148" s="347" t="s">
        <v>470</v>
      </c>
      <c r="C148" s="350" t="s">
        <v>4</v>
      </c>
      <c r="D148" s="331">
        <v>2</v>
      </c>
      <c r="E148" s="332"/>
      <c r="F148" s="333">
        <f>D148*E148</f>
        <v>0</v>
      </c>
      <c r="L148" s="269"/>
      <c r="M148" s="269"/>
    </row>
    <row r="149" spans="1:13" s="268" customFormat="1">
      <c r="A149" s="294"/>
      <c r="B149" s="351"/>
      <c r="C149" s="341"/>
      <c r="D149" s="312"/>
      <c r="E149" s="310"/>
      <c r="F149" s="313"/>
      <c r="L149" s="269"/>
      <c r="M149" s="269"/>
    </row>
    <row r="150" spans="1:13" s="268" customFormat="1" ht="15">
      <c r="A150" s="294"/>
      <c r="B150" s="282" t="s">
        <v>545</v>
      </c>
      <c r="C150" s="291"/>
      <c r="D150" s="345"/>
      <c r="E150" s="346"/>
      <c r="F150" s="293"/>
      <c r="L150" s="269"/>
      <c r="M150" s="269"/>
    </row>
    <row r="151" spans="1:13" s="268" customFormat="1" ht="4.9000000000000004" customHeight="1">
      <c r="A151" s="294"/>
      <c r="B151" s="295"/>
      <c r="C151" s="341"/>
      <c r="D151" s="312"/>
      <c r="E151" s="310"/>
      <c r="F151" s="313"/>
      <c r="L151" s="269"/>
      <c r="M151" s="269"/>
    </row>
    <row r="152" spans="1:13" s="268" customFormat="1">
      <c r="A152" s="294"/>
      <c r="B152" s="347" t="s">
        <v>465</v>
      </c>
      <c r="C152" s="350" t="s">
        <v>4</v>
      </c>
      <c r="D152" s="331">
        <v>2</v>
      </c>
      <c r="E152" s="332"/>
      <c r="F152" s="333">
        <f>D152*E152</f>
        <v>0</v>
      </c>
      <c r="L152" s="269"/>
      <c r="M152" s="269"/>
    </row>
    <row r="153" spans="1:13" s="268" customFormat="1" ht="4.9000000000000004" customHeight="1">
      <c r="A153" s="294"/>
      <c r="B153" s="351"/>
      <c r="C153" s="341"/>
      <c r="D153" s="312"/>
      <c r="E153" s="310"/>
      <c r="F153" s="313"/>
      <c r="L153" s="269"/>
      <c r="M153" s="269"/>
    </row>
    <row r="154" spans="1:13" s="268" customFormat="1">
      <c r="A154" s="294"/>
      <c r="B154" s="347" t="s">
        <v>491</v>
      </c>
      <c r="C154" s="350" t="s">
        <v>4</v>
      </c>
      <c r="D154" s="331">
        <v>1</v>
      </c>
      <c r="E154" s="332"/>
      <c r="F154" s="333">
        <f>D154*E154</f>
        <v>0</v>
      </c>
      <c r="L154" s="269"/>
      <c r="M154" s="269"/>
    </row>
    <row r="155" spans="1:13" s="268" customFormat="1">
      <c r="A155" s="294"/>
      <c r="B155" s="351"/>
      <c r="C155" s="341"/>
      <c r="D155" s="312"/>
      <c r="E155" s="310"/>
      <c r="F155" s="313"/>
      <c r="L155" s="269"/>
      <c r="M155" s="269"/>
    </row>
    <row r="156" spans="1:13" s="268" customFormat="1" ht="15">
      <c r="A156" s="294"/>
      <c r="B156" s="282" t="s">
        <v>546</v>
      </c>
      <c r="C156" s="291"/>
      <c r="D156" s="345"/>
      <c r="E156" s="346"/>
      <c r="F156" s="293"/>
      <c r="L156" s="269"/>
      <c r="M156" s="269"/>
    </row>
    <row r="157" spans="1:13" s="268" customFormat="1" ht="4.9000000000000004" customHeight="1">
      <c r="A157" s="294"/>
      <c r="B157" s="295"/>
      <c r="C157" s="341"/>
      <c r="D157" s="312"/>
      <c r="E157" s="310"/>
      <c r="F157" s="313"/>
      <c r="L157" s="269"/>
      <c r="M157" s="269"/>
    </row>
    <row r="158" spans="1:13" s="268" customFormat="1">
      <c r="A158" s="294"/>
      <c r="B158" s="347" t="s">
        <v>465</v>
      </c>
      <c r="C158" s="350" t="s">
        <v>4</v>
      </c>
      <c r="D158" s="331">
        <v>8</v>
      </c>
      <c r="E158" s="332"/>
      <c r="F158" s="333">
        <f>D158*E158</f>
        <v>0</v>
      </c>
      <c r="L158" s="269"/>
      <c r="M158" s="269"/>
    </row>
    <row r="159" spans="1:13" s="268" customFormat="1" ht="4.9000000000000004" customHeight="1">
      <c r="A159" s="294"/>
      <c r="B159" s="351"/>
      <c r="C159" s="341"/>
      <c r="D159" s="312"/>
      <c r="E159" s="310"/>
      <c r="F159" s="313"/>
      <c r="L159" s="269"/>
      <c r="M159" s="269"/>
    </row>
    <row r="160" spans="1:13" s="268" customFormat="1">
      <c r="A160" s="294"/>
      <c r="B160" s="347" t="s">
        <v>493</v>
      </c>
      <c r="C160" s="350" t="s">
        <v>4</v>
      </c>
      <c r="D160" s="331">
        <v>4</v>
      </c>
      <c r="E160" s="332"/>
      <c r="F160" s="333">
        <f>D160*E160</f>
        <v>0</v>
      </c>
      <c r="L160" s="269"/>
      <c r="M160" s="269"/>
    </row>
    <row r="161" spans="1:13" s="268" customFormat="1">
      <c r="A161" s="294"/>
      <c r="B161" s="351"/>
      <c r="C161" s="341"/>
      <c r="D161" s="312"/>
      <c r="E161" s="310"/>
      <c r="F161" s="313"/>
      <c r="L161" s="269"/>
      <c r="M161" s="269"/>
    </row>
    <row r="162" spans="1:13" s="268" customFormat="1" ht="15">
      <c r="A162" s="294"/>
      <c r="B162" s="282" t="s">
        <v>547</v>
      </c>
      <c r="C162" s="291"/>
      <c r="D162" s="345"/>
      <c r="E162" s="346"/>
      <c r="F162" s="293"/>
      <c r="L162" s="269"/>
      <c r="M162" s="269"/>
    </row>
    <row r="163" spans="1:13" s="268" customFormat="1" ht="4.9000000000000004" customHeight="1">
      <c r="A163" s="294"/>
      <c r="B163" s="351"/>
      <c r="C163" s="341"/>
      <c r="D163" s="312"/>
      <c r="E163" s="310"/>
      <c r="F163" s="313"/>
      <c r="L163" s="269"/>
      <c r="M163" s="269"/>
    </row>
    <row r="164" spans="1:13" s="268" customFormat="1">
      <c r="A164" s="294"/>
      <c r="B164" s="347" t="s">
        <v>465</v>
      </c>
      <c r="C164" s="350" t="s">
        <v>4</v>
      </c>
      <c r="D164" s="331">
        <v>2</v>
      </c>
      <c r="E164" s="332"/>
      <c r="F164" s="333">
        <f>D164*E164</f>
        <v>0</v>
      </c>
      <c r="L164" s="269"/>
      <c r="M164" s="269"/>
    </row>
    <row r="165" spans="1:13" s="268" customFormat="1" ht="4.9000000000000004" customHeight="1">
      <c r="A165" s="294"/>
      <c r="B165" s="351"/>
      <c r="C165" s="341"/>
      <c r="D165" s="312"/>
      <c r="E165" s="310"/>
      <c r="F165" s="313"/>
      <c r="L165" s="269"/>
      <c r="M165" s="269"/>
    </row>
    <row r="166" spans="1:13" s="268" customFormat="1">
      <c r="A166" s="294"/>
      <c r="B166" s="347" t="s">
        <v>548</v>
      </c>
      <c r="C166" s="350" t="s">
        <v>4</v>
      </c>
      <c r="D166" s="331">
        <v>1</v>
      </c>
      <c r="E166" s="332"/>
      <c r="F166" s="333">
        <f>D166*E166</f>
        <v>0</v>
      </c>
      <c r="L166" s="269"/>
      <c r="M166" s="269"/>
    </row>
    <row r="167" spans="1:13" s="268" customFormat="1" ht="4.9000000000000004" customHeight="1">
      <c r="A167" s="294"/>
      <c r="B167" s="351"/>
      <c r="C167" s="341"/>
      <c r="D167" s="312"/>
      <c r="E167" s="310"/>
      <c r="F167" s="313"/>
      <c r="L167" s="269"/>
      <c r="M167" s="269"/>
    </row>
    <row r="168" spans="1:13" s="268" customFormat="1">
      <c r="A168" s="294"/>
      <c r="B168" s="353" t="s">
        <v>549</v>
      </c>
      <c r="C168" s="343" t="s">
        <v>4</v>
      </c>
      <c r="D168" s="331">
        <v>1</v>
      </c>
      <c r="E168" s="332"/>
      <c r="F168" s="333">
        <f>E168*D168</f>
        <v>0</v>
      </c>
      <c r="L168" s="269"/>
      <c r="M168" s="269"/>
    </row>
    <row r="169" spans="1:13" s="268" customFormat="1" ht="4.9000000000000004" customHeight="1">
      <c r="A169" s="294"/>
      <c r="B169" s="351"/>
      <c r="C169" s="341"/>
      <c r="D169" s="312"/>
      <c r="E169" s="310"/>
      <c r="F169" s="313"/>
      <c r="L169" s="269"/>
      <c r="M169" s="269"/>
    </row>
    <row r="170" spans="1:13" s="268" customFormat="1">
      <c r="A170" s="294"/>
      <c r="B170" s="353" t="s">
        <v>550</v>
      </c>
      <c r="C170" s="343" t="s">
        <v>4</v>
      </c>
      <c r="D170" s="331">
        <v>1</v>
      </c>
      <c r="E170" s="332"/>
      <c r="F170" s="333">
        <f>E170*D170</f>
        <v>0</v>
      </c>
      <c r="L170" s="269"/>
      <c r="M170" s="269"/>
    </row>
    <row r="171" spans="1:13" s="268" customFormat="1" ht="4.9000000000000004" customHeight="1">
      <c r="A171" s="294"/>
      <c r="B171" s="353"/>
      <c r="C171" s="330"/>
      <c r="D171" s="331"/>
      <c r="E171" s="332"/>
      <c r="F171" s="333"/>
      <c r="L171" s="269"/>
      <c r="M171" s="269"/>
    </row>
    <row r="172" spans="1:13" s="268" customFormat="1">
      <c r="A172" s="294"/>
      <c r="B172" s="353" t="s">
        <v>551</v>
      </c>
      <c r="C172" s="343" t="s">
        <v>4</v>
      </c>
      <c r="D172" s="331">
        <v>1</v>
      </c>
      <c r="E172" s="332"/>
      <c r="F172" s="333">
        <f>E172*D172</f>
        <v>0</v>
      </c>
      <c r="L172" s="269"/>
      <c r="M172" s="269"/>
    </row>
    <row r="173" spans="1:13" s="268" customFormat="1" ht="4.9000000000000004" customHeight="1">
      <c r="A173" s="294"/>
      <c r="B173" s="329"/>
      <c r="C173" s="330"/>
      <c r="D173" s="331"/>
      <c r="E173" s="332"/>
      <c r="F173" s="333"/>
      <c r="L173" s="269"/>
      <c r="M173" s="269"/>
    </row>
    <row r="174" spans="1:13" s="268" customFormat="1">
      <c r="A174" s="294"/>
      <c r="B174" s="353" t="s">
        <v>552</v>
      </c>
      <c r="C174" s="343" t="s">
        <v>4</v>
      </c>
      <c r="D174" s="331">
        <v>1</v>
      </c>
      <c r="E174" s="332"/>
      <c r="F174" s="333">
        <f>E174*D174</f>
        <v>0</v>
      </c>
      <c r="L174" s="269"/>
      <c r="M174" s="269"/>
    </row>
    <row r="175" spans="1:13" s="268" customFormat="1" ht="4.9000000000000004" customHeight="1">
      <c r="A175" s="294"/>
      <c r="B175" s="353"/>
      <c r="C175" s="330"/>
      <c r="D175" s="331"/>
      <c r="E175" s="332"/>
      <c r="F175" s="333"/>
      <c r="L175" s="269"/>
      <c r="M175" s="269"/>
    </row>
    <row r="176" spans="1:13" s="268" customFormat="1" ht="28.5">
      <c r="A176" s="294"/>
      <c r="B176" s="353" t="s">
        <v>475</v>
      </c>
      <c r="C176" s="343" t="s">
        <v>4</v>
      </c>
      <c r="D176" s="331">
        <v>1</v>
      </c>
      <c r="E176" s="332"/>
      <c r="F176" s="333">
        <f>E176*D176</f>
        <v>0</v>
      </c>
      <c r="L176" s="269"/>
      <c r="M176" s="269"/>
    </row>
    <row r="177" spans="1:13" s="268" customFormat="1">
      <c r="A177" s="294"/>
      <c r="B177" s="351"/>
      <c r="C177" s="341"/>
      <c r="D177" s="312"/>
      <c r="E177" s="310"/>
      <c r="F177" s="313"/>
      <c r="L177" s="269"/>
      <c r="M177" s="269"/>
    </row>
    <row r="178" spans="1:13" s="268" customFormat="1" ht="15">
      <c r="A178" s="294"/>
      <c r="B178" s="282" t="s">
        <v>500</v>
      </c>
      <c r="C178" s="291"/>
      <c r="D178" s="345"/>
      <c r="E178" s="346"/>
      <c r="F178" s="293"/>
      <c r="L178" s="269"/>
      <c r="M178" s="269"/>
    </row>
    <row r="179" spans="1:13" s="268" customFormat="1" ht="4.9000000000000004" customHeight="1">
      <c r="A179" s="294"/>
      <c r="B179" s="351"/>
      <c r="C179" s="341"/>
      <c r="D179" s="312"/>
      <c r="E179" s="310"/>
      <c r="F179" s="313"/>
      <c r="L179" s="269"/>
      <c r="M179" s="269"/>
    </row>
    <row r="180" spans="1:13" s="268" customFormat="1" ht="15" customHeight="1">
      <c r="A180" s="294"/>
      <c r="B180" s="347" t="s">
        <v>501</v>
      </c>
      <c r="C180" s="350" t="s">
        <v>4</v>
      </c>
      <c r="D180" s="331">
        <v>7</v>
      </c>
      <c r="E180" s="332"/>
      <c r="F180" s="333">
        <f>D180*E180</f>
        <v>0</v>
      </c>
      <c r="L180" s="269"/>
      <c r="M180" s="269"/>
    </row>
    <row r="181" spans="1:13" s="268" customFormat="1" ht="4.9000000000000004" customHeight="1">
      <c r="A181" s="294"/>
      <c r="B181" s="351"/>
      <c r="C181" s="341"/>
      <c r="D181" s="312"/>
      <c r="E181" s="310"/>
      <c r="F181" s="313"/>
      <c r="L181" s="269"/>
      <c r="M181" s="269"/>
    </row>
    <row r="182" spans="1:13" s="268" customFormat="1">
      <c r="A182" s="294"/>
      <c r="B182" s="347" t="s">
        <v>502</v>
      </c>
      <c r="C182" s="350" t="s">
        <v>4</v>
      </c>
      <c r="D182" s="331">
        <v>7</v>
      </c>
      <c r="E182" s="332"/>
      <c r="F182" s="333">
        <f>D182*E182</f>
        <v>0</v>
      </c>
      <c r="L182" s="269"/>
      <c r="M182" s="269"/>
    </row>
    <row r="183" spans="1:13" s="268" customFormat="1" ht="4.9000000000000004" customHeight="1">
      <c r="A183" s="294"/>
      <c r="B183" s="351"/>
      <c r="C183" s="341"/>
      <c r="D183" s="312"/>
      <c r="E183" s="310"/>
      <c r="F183" s="313"/>
      <c r="L183" s="269"/>
      <c r="M183" s="269"/>
    </row>
    <row r="184" spans="1:13" s="268" customFormat="1">
      <c r="A184" s="294"/>
      <c r="B184" s="353" t="s">
        <v>471</v>
      </c>
      <c r="C184" s="343" t="s">
        <v>4</v>
      </c>
      <c r="D184" s="331">
        <v>7</v>
      </c>
      <c r="E184" s="332"/>
      <c r="F184" s="333">
        <f>E184*D184</f>
        <v>0</v>
      </c>
      <c r="L184" s="269"/>
      <c r="M184" s="269"/>
    </row>
    <row r="185" spans="1:13" s="268" customFormat="1" ht="4.9000000000000004" customHeight="1">
      <c r="A185" s="294"/>
      <c r="B185" s="353"/>
      <c r="C185" s="330"/>
      <c r="D185" s="331"/>
      <c r="E185" s="332"/>
      <c r="F185" s="333"/>
      <c r="L185" s="269"/>
      <c r="M185" s="269"/>
    </row>
    <row r="186" spans="1:13" s="268" customFormat="1">
      <c r="A186" s="294"/>
      <c r="B186" s="353" t="s">
        <v>472</v>
      </c>
      <c r="C186" s="343" t="s">
        <v>4</v>
      </c>
      <c r="D186" s="331">
        <v>7</v>
      </c>
      <c r="E186" s="332"/>
      <c r="F186" s="333">
        <f>E186*D186</f>
        <v>0</v>
      </c>
      <c r="L186" s="269"/>
      <c r="M186" s="269"/>
    </row>
    <row r="187" spans="1:13" s="268" customFormat="1" ht="4.9000000000000004" customHeight="1">
      <c r="A187" s="294"/>
      <c r="B187" s="353"/>
      <c r="C187" s="330"/>
      <c r="D187" s="331"/>
      <c r="E187" s="332"/>
      <c r="F187" s="333"/>
      <c r="L187" s="269"/>
      <c r="M187" s="269"/>
    </row>
    <row r="188" spans="1:13" s="268" customFormat="1">
      <c r="A188" s="294"/>
      <c r="B188" s="353" t="s">
        <v>473</v>
      </c>
      <c r="C188" s="343" t="s">
        <v>4</v>
      </c>
      <c r="D188" s="331">
        <v>7</v>
      </c>
      <c r="E188" s="332"/>
      <c r="F188" s="333">
        <f>E188*D188</f>
        <v>0</v>
      </c>
      <c r="L188" s="269"/>
      <c r="M188" s="269"/>
    </row>
    <row r="189" spans="1:13" s="268" customFormat="1">
      <c r="A189" s="294"/>
      <c r="B189" s="314"/>
      <c r="C189" s="157"/>
      <c r="D189" s="312"/>
      <c r="E189" s="310"/>
      <c r="F189" s="313"/>
      <c r="L189" s="269"/>
      <c r="M189" s="269"/>
    </row>
    <row r="190" spans="1:13" s="268" customFormat="1" ht="15">
      <c r="A190" s="294"/>
      <c r="B190" s="282" t="s">
        <v>553</v>
      </c>
      <c r="C190" s="291"/>
      <c r="D190" s="345"/>
      <c r="E190" s="346"/>
      <c r="F190" s="293"/>
      <c r="L190" s="269"/>
      <c r="M190" s="269"/>
    </row>
    <row r="191" spans="1:13" s="268" customFormat="1" ht="4.9000000000000004" customHeight="1">
      <c r="A191" s="294"/>
      <c r="B191" s="351"/>
      <c r="C191" s="341"/>
      <c r="D191" s="312"/>
      <c r="E191" s="310"/>
      <c r="F191" s="313"/>
      <c r="L191" s="269"/>
      <c r="M191" s="269"/>
    </row>
    <row r="192" spans="1:13" s="268" customFormat="1" ht="15" customHeight="1">
      <c r="A192" s="294"/>
      <c r="B192" s="347" t="s">
        <v>554</v>
      </c>
      <c r="C192" s="350" t="s">
        <v>4</v>
      </c>
      <c r="D192" s="331">
        <v>4</v>
      </c>
      <c r="E192" s="332"/>
      <c r="F192" s="333">
        <f>D192*E192</f>
        <v>0</v>
      </c>
      <c r="L192" s="269"/>
      <c r="M192" s="269"/>
    </row>
    <row r="193" spans="1:13" s="268" customFormat="1" ht="4.9000000000000004" customHeight="1">
      <c r="A193" s="294"/>
      <c r="B193" s="351"/>
      <c r="C193" s="341"/>
      <c r="D193" s="312"/>
      <c r="E193" s="310"/>
      <c r="F193" s="313"/>
      <c r="L193" s="269"/>
      <c r="M193" s="269"/>
    </row>
    <row r="194" spans="1:13" s="268" customFormat="1" ht="15" customHeight="1">
      <c r="A194" s="294"/>
      <c r="B194" s="347" t="s">
        <v>555</v>
      </c>
      <c r="C194" s="350" t="s">
        <v>4</v>
      </c>
      <c r="D194" s="331">
        <v>4</v>
      </c>
      <c r="E194" s="332"/>
      <c r="F194" s="333">
        <f>D194*E194</f>
        <v>0</v>
      </c>
      <c r="L194" s="269"/>
      <c r="M194" s="269"/>
    </row>
    <row r="195" spans="1:13" s="268" customFormat="1" ht="4.9000000000000004" customHeight="1">
      <c r="A195" s="294"/>
      <c r="B195" s="351"/>
      <c r="C195" s="341"/>
      <c r="D195" s="312"/>
      <c r="E195" s="310"/>
      <c r="F195" s="313"/>
      <c r="L195" s="269"/>
      <c r="M195" s="269"/>
    </row>
    <row r="196" spans="1:13" s="268" customFormat="1" ht="15" customHeight="1">
      <c r="A196" s="294"/>
      <c r="B196" s="353" t="s">
        <v>471</v>
      </c>
      <c r="C196" s="343" t="s">
        <v>4</v>
      </c>
      <c r="D196" s="331">
        <v>4</v>
      </c>
      <c r="E196" s="332"/>
      <c r="F196" s="333">
        <f>E196*D196</f>
        <v>0</v>
      </c>
      <c r="L196" s="269"/>
      <c r="M196" s="269"/>
    </row>
    <row r="197" spans="1:13" s="268" customFormat="1" ht="4.9000000000000004" customHeight="1">
      <c r="A197" s="294"/>
      <c r="B197" s="353"/>
      <c r="C197" s="330"/>
      <c r="D197" s="331"/>
      <c r="E197" s="332"/>
      <c r="F197" s="333"/>
      <c r="L197" s="269"/>
      <c r="M197" s="269"/>
    </row>
    <row r="198" spans="1:13" s="268" customFormat="1" ht="15" customHeight="1">
      <c r="A198" s="294"/>
      <c r="B198" s="353" t="s">
        <v>472</v>
      </c>
      <c r="C198" s="343" t="s">
        <v>4</v>
      </c>
      <c r="D198" s="331">
        <v>4</v>
      </c>
      <c r="E198" s="332"/>
      <c r="F198" s="333">
        <f>E198*D198</f>
        <v>0</v>
      </c>
      <c r="L198" s="269"/>
      <c r="M198" s="269"/>
    </row>
    <row r="199" spans="1:13" s="268" customFormat="1" ht="4.9000000000000004" customHeight="1">
      <c r="A199" s="294"/>
      <c r="B199" s="353"/>
      <c r="C199" s="330"/>
      <c r="D199" s="331"/>
      <c r="E199" s="332"/>
      <c r="F199" s="333"/>
      <c r="L199" s="269"/>
      <c r="M199" s="269"/>
    </row>
    <row r="200" spans="1:13" s="268" customFormat="1" ht="15" customHeight="1">
      <c r="A200" s="294"/>
      <c r="B200" s="353" t="s">
        <v>473</v>
      </c>
      <c r="C200" s="343" t="s">
        <v>4</v>
      </c>
      <c r="D200" s="331">
        <v>4</v>
      </c>
      <c r="E200" s="332"/>
      <c r="F200" s="333">
        <f>E200*D200</f>
        <v>0</v>
      </c>
      <c r="L200" s="269"/>
      <c r="M200" s="269"/>
    </row>
    <row r="201" spans="1:13" s="268" customFormat="1">
      <c r="A201" s="294"/>
      <c r="B201" s="159"/>
      <c r="C201" s="341"/>
      <c r="D201" s="312"/>
      <c r="E201" s="310"/>
      <c r="F201" s="313"/>
      <c r="L201" s="269"/>
      <c r="M201" s="269"/>
    </row>
    <row r="202" spans="1:13" s="268" customFormat="1">
      <c r="A202" s="294" t="s">
        <v>505</v>
      </c>
      <c r="B202" s="295" t="s">
        <v>2</v>
      </c>
      <c r="C202" s="157"/>
      <c r="D202" s="309"/>
      <c r="E202" s="313"/>
      <c r="F202" s="313"/>
      <c r="L202" s="269"/>
      <c r="M202" s="269"/>
    </row>
    <row r="203" spans="1:13" s="268" customFormat="1" ht="142.5">
      <c r="A203" s="327" t="s">
        <v>5</v>
      </c>
      <c r="B203" s="159" t="s">
        <v>556</v>
      </c>
      <c r="C203" s="157" t="s">
        <v>377</v>
      </c>
      <c r="D203" s="312">
        <v>10</v>
      </c>
      <c r="E203" s="310"/>
      <c r="F203" s="313">
        <f>E203*D203</f>
        <v>0</v>
      </c>
      <c r="L203" s="269"/>
      <c r="M203" s="269"/>
    </row>
    <row r="204" spans="1:13" s="268" customFormat="1" ht="12" customHeight="1">
      <c r="A204" s="294"/>
      <c r="B204" s="159"/>
      <c r="C204" s="341"/>
      <c r="D204" s="312"/>
      <c r="E204" s="310"/>
      <c r="F204" s="313"/>
      <c r="L204" s="269"/>
      <c r="M204" s="269"/>
    </row>
    <row r="205" spans="1:13" s="268" customFormat="1">
      <c r="A205" s="294" t="s">
        <v>507</v>
      </c>
      <c r="B205" s="295" t="s">
        <v>2</v>
      </c>
      <c r="C205" s="341"/>
      <c r="D205" s="312"/>
      <c r="E205" s="310"/>
      <c r="F205" s="313"/>
      <c r="L205" s="269"/>
      <c r="M205" s="269"/>
    </row>
    <row r="206" spans="1:13" s="268" customFormat="1" ht="126" customHeight="1">
      <c r="A206" s="327" t="s">
        <v>5</v>
      </c>
      <c r="B206" s="159" t="s">
        <v>557</v>
      </c>
      <c r="C206" s="157" t="s">
        <v>377</v>
      </c>
      <c r="D206" s="312">
        <v>22</v>
      </c>
      <c r="E206" s="310"/>
      <c r="F206" s="313">
        <f>E206*D206</f>
        <v>0</v>
      </c>
      <c r="L206" s="269"/>
      <c r="M206" s="269"/>
    </row>
    <row r="207" spans="1:13" s="268" customFormat="1" ht="12" customHeight="1">
      <c r="A207" s="294"/>
      <c r="B207" s="159"/>
      <c r="C207" s="341"/>
      <c r="D207" s="312"/>
      <c r="E207" s="310"/>
      <c r="F207" s="313"/>
      <c r="L207" s="269"/>
      <c r="M207" s="269"/>
    </row>
    <row r="208" spans="1:13" s="268" customFormat="1">
      <c r="A208" s="294" t="s">
        <v>509</v>
      </c>
      <c r="B208" s="295" t="s">
        <v>510</v>
      </c>
      <c r="C208" s="341"/>
      <c r="D208" s="312"/>
      <c r="E208" s="310"/>
      <c r="F208" s="313"/>
    </row>
    <row r="209" spans="1:11" s="268" customFormat="1" ht="28.5">
      <c r="A209" s="294"/>
      <c r="B209" s="159" t="s">
        <v>511</v>
      </c>
      <c r="C209" s="157" t="s">
        <v>377</v>
      </c>
      <c r="D209" s="312">
        <v>426</v>
      </c>
      <c r="E209" s="310"/>
      <c r="F209" s="313">
        <f>E209*D209</f>
        <v>0</v>
      </c>
    </row>
    <row r="210" spans="1:11" s="268" customFormat="1">
      <c r="A210" s="294"/>
      <c r="B210" s="159"/>
      <c r="C210" s="341"/>
      <c r="D210" s="312"/>
      <c r="E210" s="310"/>
      <c r="F210" s="313"/>
    </row>
    <row r="211" spans="1:11" s="268" customFormat="1">
      <c r="A211" s="294" t="s">
        <v>512</v>
      </c>
      <c r="B211" s="295" t="s">
        <v>513</v>
      </c>
      <c r="C211" s="341"/>
      <c r="D211" s="312"/>
      <c r="E211" s="310"/>
      <c r="F211" s="313"/>
    </row>
    <row r="212" spans="1:11" s="268" customFormat="1" ht="16.5">
      <c r="A212" s="294"/>
      <c r="B212" s="159" t="s">
        <v>514</v>
      </c>
      <c r="C212" s="157" t="s">
        <v>377</v>
      </c>
      <c r="D212" s="312">
        <v>426</v>
      </c>
      <c r="E212" s="310"/>
      <c r="F212" s="313">
        <f>E212*D212</f>
        <v>0</v>
      </c>
    </row>
    <row r="213" spans="1:11" s="268" customFormat="1" ht="12" customHeight="1">
      <c r="A213" s="294"/>
      <c r="B213" s="159"/>
      <c r="C213" s="157"/>
      <c r="D213" s="312"/>
      <c r="E213" s="310"/>
      <c r="F213" s="313"/>
    </row>
    <row r="214" spans="1:11" s="268" customFormat="1">
      <c r="A214" s="294" t="s">
        <v>515</v>
      </c>
      <c r="B214" s="295" t="s">
        <v>516</v>
      </c>
      <c r="C214" s="157"/>
      <c r="D214" s="312"/>
      <c r="E214" s="310"/>
      <c r="F214" s="313"/>
    </row>
    <row r="215" spans="1:11" s="268" customFormat="1" ht="16.5">
      <c r="A215" s="294"/>
      <c r="B215" s="159" t="s">
        <v>517</v>
      </c>
      <c r="C215" s="157" t="s">
        <v>377</v>
      </c>
      <c r="D215" s="312">
        <v>426</v>
      </c>
      <c r="E215" s="310"/>
      <c r="F215" s="313">
        <f>E215*D215</f>
        <v>0</v>
      </c>
    </row>
    <row r="216" spans="1:11" s="268" customFormat="1" ht="12" customHeight="1">
      <c r="A216" s="294"/>
      <c r="B216" s="159"/>
      <c r="C216" s="157"/>
      <c r="D216" s="312"/>
      <c r="E216" s="310"/>
      <c r="F216" s="313"/>
    </row>
    <row r="217" spans="1:11" s="268" customFormat="1">
      <c r="A217" s="294" t="s">
        <v>518</v>
      </c>
      <c r="B217" s="295" t="s">
        <v>521</v>
      </c>
      <c r="C217" s="341"/>
      <c r="D217" s="312"/>
      <c r="E217" s="310"/>
      <c r="F217" s="313"/>
    </row>
    <row r="218" spans="1:11" ht="31.5" customHeight="1">
      <c r="A218" s="294"/>
      <c r="B218" s="328" t="s">
        <v>522</v>
      </c>
      <c r="C218" s="157" t="s">
        <v>377</v>
      </c>
      <c r="D218" s="312">
        <v>426</v>
      </c>
      <c r="E218" s="310"/>
      <c r="F218" s="313">
        <f>E218*D218</f>
        <v>0</v>
      </c>
      <c r="G218" s="269"/>
      <c r="H218" s="269"/>
      <c r="I218" s="269"/>
      <c r="J218" s="269"/>
      <c r="K218" s="269"/>
    </row>
    <row r="219" spans="1:11" ht="62.25" customHeight="1">
      <c r="A219" s="327" t="s">
        <v>5</v>
      </c>
      <c r="B219" s="328" t="s">
        <v>523</v>
      </c>
      <c r="C219" s="157"/>
      <c r="D219" s="312"/>
      <c r="E219" s="310"/>
      <c r="F219" s="313"/>
      <c r="G219" s="269"/>
      <c r="H219" s="269"/>
      <c r="I219" s="269"/>
      <c r="J219" s="269"/>
      <c r="K219" s="269"/>
    </row>
    <row r="220" spans="1:11" ht="12" customHeight="1">
      <c r="A220" s="294"/>
      <c r="B220" s="354"/>
      <c r="C220" s="355"/>
      <c r="D220" s="309"/>
      <c r="E220" s="310"/>
      <c r="F220" s="313"/>
    </row>
    <row r="221" spans="1:11">
      <c r="A221" s="294" t="s">
        <v>520</v>
      </c>
      <c r="B221" s="295" t="s">
        <v>2</v>
      </c>
      <c r="C221" s="356"/>
      <c r="D221" s="357"/>
      <c r="E221" s="358"/>
      <c r="F221" s="298"/>
    </row>
    <row r="222" spans="1:11">
      <c r="A222" s="327" t="s">
        <v>5</v>
      </c>
      <c r="B222" s="328" t="s">
        <v>525</v>
      </c>
      <c r="C222" s="356" t="s">
        <v>66</v>
      </c>
      <c r="D222" s="359">
        <v>12</v>
      </c>
      <c r="E222" s="360"/>
      <c r="F222" s="358">
        <f>D222*E222</f>
        <v>0</v>
      </c>
    </row>
    <row r="223" spans="1:11" ht="12" customHeight="1">
      <c r="A223" s="294"/>
      <c r="B223" s="354"/>
      <c r="C223" s="355"/>
      <c r="D223" s="309"/>
      <c r="E223" s="310"/>
      <c r="F223" s="313"/>
    </row>
    <row r="224" spans="1:11">
      <c r="A224" s="294" t="s">
        <v>524</v>
      </c>
      <c r="B224" s="361" t="s">
        <v>64</v>
      </c>
      <c r="C224" s="356"/>
      <c r="D224" s="357"/>
      <c r="E224" s="358"/>
      <c r="F224" s="298"/>
    </row>
    <row r="225" spans="1:11">
      <c r="A225" s="294"/>
      <c r="B225" s="361" t="s">
        <v>527</v>
      </c>
      <c r="C225" s="356" t="s">
        <v>66</v>
      </c>
      <c r="D225" s="359">
        <v>12</v>
      </c>
      <c r="E225" s="360"/>
      <c r="F225" s="358">
        <f>D225*E225</f>
        <v>0</v>
      </c>
    </row>
    <row r="226" spans="1:11" ht="12" customHeight="1">
      <c r="A226" s="294"/>
      <c r="B226" s="361"/>
      <c r="C226" s="356"/>
      <c r="D226" s="357"/>
      <c r="E226" s="358"/>
      <c r="F226" s="298"/>
    </row>
    <row r="227" spans="1:11">
      <c r="A227" s="294" t="s">
        <v>526</v>
      </c>
      <c r="B227" s="361" t="s">
        <v>70</v>
      </c>
      <c r="C227" s="356"/>
      <c r="D227" s="357"/>
      <c r="E227" s="358"/>
      <c r="F227" s="298"/>
    </row>
    <row r="228" spans="1:11" ht="28.5">
      <c r="A228" s="294"/>
      <c r="B228" s="361" t="s">
        <v>529</v>
      </c>
      <c r="E228" s="269"/>
      <c r="F228" s="269"/>
    </row>
    <row r="229" spans="1:11">
      <c r="A229" s="327" t="s">
        <v>5</v>
      </c>
      <c r="B229" s="361" t="s">
        <v>530</v>
      </c>
      <c r="C229" s="356" t="s">
        <v>0</v>
      </c>
      <c r="D229" s="359">
        <v>1</v>
      </c>
      <c r="E229" s="360"/>
      <c r="F229" s="358">
        <f>D229*E229</f>
        <v>0</v>
      </c>
    </row>
    <row r="230" spans="1:11" ht="12" customHeight="1" thickBot="1">
      <c r="A230" s="294"/>
      <c r="B230" s="354"/>
      <c r="C230" s="355"/>
      <c r="D230" s="309"/>
      <c r="E230" s="310"/>
      <c r="F230" s="313"/>
    </row>
    <row r="231" spans="1:11" s="315" customFormat="1" ht="15.75" thickBot="1">
      <c r="A231" s="307"/>
      <c r="B231" s="362"/>
      <c r="C231" s="363"/>
      <c r="D231" s="364"/>
      <c r="E231" s="321" t="s">
        <v>531</v>
      </c>
      <c r="F231" s="322">
        <f>SUM(F83:F230)</f>
        <v>0</v>
      </c>
      <c r="G231" s="268"/>
      <c r="H231" s="268"/>
      <c r="I231" s="268"/>
      <c r="J231" s="268"/>
      <c r="K231" s="268"/>
    </row>
    <row r="232" spans="1:11" s="315" customFormat="1" ht="15">
      <c r="A232" s="307"/>
      <c r="B232" s="268"/>
      <c r="C232" s="334"/>
      <c r="D232" s="335"/>
      <c r="E232" s="274"/>
      <c r="F232" s="281"/>
      <c r="G232" s="268"/>
      <c r="H232" s="268"/>
      <c r="I232" s="268"/>
      <c r="J232" s="268"/>
      <c r="K232" s="268"/>
    </row>
    <row r="233" spans="1:11" s="315" customFormat="1">
      <c r="A233" s="307"/>
      <c r="B233" s="268"/>
      <c r="C233" s="365"/>
      <c r="D233" s="365"/>
      <c r="E233" s="288"/>
      <c r="F233" s="298"/>
      <c r="G233" s="268"/>
      <c r="H233" s="268"/>
      <c r="I233" s="268"/>
      <c r="J233" s="268"/>
      <c r="K233" s="268"/>
    </row>
    <row r="234" spans="1:11" s="315" customFormat="1">
      <c r="A234" s="307"/>
      <c r="B234" s="268"/>
      <c r="C234" s="365"/>
      <c r="D234" s="365"/>
      <c r="E234" s="288"/>
      <c r="F234" s="298"/>
      <c r="G234" s="268"/>
      <c r="H234" s="268"/>
      <c r="I234" s="268"/>
      <c r="J234" s="268"/>
      <c r="K234" s="268"/>
    </row>
    <row r="235" spans="1:11" s="315" customFormat="1">
      <c r="A235" s="307"/>
      <c r="B235" s="268"/>
      <c r="C235" s="365"/>
      <c r="D235" s="365"/>
      <c r="E235" s="288"/>
      <c r="F235" s="298"/>
      <c r="G235" s="268"/>
      <c r="H235" s="268"/>
      <c r="I235" s="268"/>
      <c r="J235" s="268"/>
      <c r="K235" s="268"/>
    </row>
    <row r="236" spans="1:11" s="315" customFormat="1">
      <c r="A236" s="307"/>
      <c r="B236" s="268"/>
      <c r="C236" s="365"/>
      <c r="D236" s="365"/>
      <c r="E236" s="288"/>
      <c r="F236" s="298"/>
      <c r="G236" s="268"/>
      <c r="H236" s="268"/>
      <c r="I236" s="268"/>
      <c r="J236" s="268"/>
      <c r="K236" s="268"/>
    </row>
    <row r="237" spans="1:11" s="366" customFormat="1">
      <c r="A237" s="307"/>
      <c r="B237" s="268"/>
      <c r="C237" s="365"/>
      <c r="D237" s="365"/>
      <c r="E237" s="288"/>
      <c r="F237" s="298"/>
      <c r="G237" s="268"/>
      <c r="H237" s="268"/>
      <c r="I237" s="268"/>
      <c r="J237" s="268"/>
      <c r="K237" s="268"/>
    </row>
    <row r="238" spans="1:11" s="366" customFormat="1">
      <c r="A238" s="307"/>
      <c r="B238" s="268"/>
      <c r="C238" s="365"/>
      <c r="D238" s="365"/>
      <c r="E238" s="288"/>
      <c r="F238" s="298"/>
      <c r="G238" s="268"/>
      <c r="H238" s="268"/>
      <c r="I238" s="268"/>
      <c r="J238" s="268"/>
      <c r="K238" s="268"/>
    </row>
    <row r="239" spans="1:11" s="366" customFormat="1">
      <c r="A239" s="307"/>
      <c r="B239" s="268"/>
      <c r="C239" s="365"/>
      <c r="D239" s="365"/>
      <c r="E239" s="288"/>
      <c r="F239" s="298"/>
      <c r="G239" s="268"/>
      <c r="H239" s="268"/>
      <c r="I239" s="268"/>
      <c r="J239" s="268"/>
      <c r="K239" s="268"/>
    </row>
    <row r="240" spans="1:11" s="366" customFormat="1">
      <c r="A240" s="307"/>
      <c r="B240" s="268"/>
      <c r="C240" s="365"/>
      <c r="D240" s="365"/>
      <c r="E240" s="288"/>
      <c r="F240" s="298"/>
      <c r="G240" s="268"/>
      <c r="H240" s="268"/>
      <c r="I240" s="268"/>
      <c r="J240" s="268"/>
      <c r="K240" s="268"/>
    </row>
    <row r="241" spans="1:11" s="366" customFormat="1">
      <c r="A241" s="307"/>
      <c r="B241" s="268"/>
      <c r="C241" s="365"/>
      <c r="D241" s="365"/>
      <c r="E241" s="288"/>
      <c r="F241" s="298"/>
      <c r="G241" s="268"/>
      <c r="H241" s="268"/>
      <c r="I241" s="268"/>
      <c r="J241" s="268"/>
      <c r="K241" s="268"/>
    </row>
    <row r="242" spans="1:11" s="366" customFormat="1">
      <c r="A242" s="307"/>
      <c r="B242" s="268"/>
      <c r="C242" s="365"/>
      <c r="D242" s="365"/>
      <c r="E242" s="288"/>
      <c r="F242" s="298"/>
      <c r="G242" s="268"/>
      <c r="H242" s="268"/>
      <c r="I242" s="268"/>
      <c r="J242" s="268"/>
      <c r="K242" s="268"/>
    </row>
    <row r="243" spans="1:11" s="366" customFormat="1">
      <c r="A243" s="307"/>
      <c r="B243" s="268"/>
      <c r="C243" s="365"/>
      <c r="D243" s="365"/>
      <c r="E243" s="288"/>
      <c r="F243" s="298"/>
      <c r="G243" s="268"/>
      <c r="H243" s="268"/>
      <c r="I243" s="268"/>
      <c r="J243" s="268"/>
      <c r="K243" s="268"/>
    </row>
    <row r="244" spans="1:11" s="366" customFormat="1">
      <c r="A244" s="307"/>
      <c r="B244" s="268"/>
      <c r="C244" s="365"/>
      <c r="D244" s="365"/>
      <c r="E244" s="288"/>
      <c r="F244" s="298"/>
      <c r="G244" s="268"/>
      <c r="H244" s="268"/>
      <c r="I244" s="268"/>
      <c r="J244" s="268"/>
      <c r="K244" s="268"/>
    </row>
    <row r="245" spans="1:11" s="366" customFormat="1">
      <c r="A245" s="307"/>
      <c r="B245" s="268"/>
      <c r="C245" s="365"/>
      <c r="D245" s="365"/>
      <c r="E245" s="288"/>
      <c r="F245" s="298"/>
      <c r="G245" s="268"/>
      <c r="H245" s="268"/>
      <c r="I245" s="268"/>
      <c r="J245" s="268"/>
      <c r="K245" s="268"/>
    </row>
    <row r="246" spans="1:11" s="366" customFormat="1">
      <c r="A246" s="307"/>
      <c r="B246" s="268"/>
      <c r="C246" s="365"/>
      <c r="D246" s="365"/>
      <c r="E246" s="288"/>
      <c r="F246" s="298"/>
      <c r="G246" s="268"/>
      <c r="H246" s="268"/>
      <c r="I246" s="268"/>
      <c r="J246" s="268"/>
      <c r="K246" s="268"/>
    </row>
    <row r="247" spans="1:11" s="366" customFormat="1">
      <c r="A247" s="307"/>
      <c r="B247" s="268"/>
      <c r="C247" s="365"/>
      <c r="D247" s="365"/>
      <c r="E247" s="288"/>
      <c r="F247" s="298"/>
      <c r="G247" s="268"/>
      <c r="H247" s="268"/>
      <c r="I247" s="268"/>
      <c r="J247" s="268"/>
      <c r="K247" s="268"/>
    </row>
    <row r="248" spans="1:11" s="366" customFormat="1">
      <c r="A248" s="307"/>
      <c r="B248" s="268"/>
      <c r="C248" s="365"/>
      <c r="D248" s="365"/>
      <c r="E248" s="288"/>
      <c r="F248" s="298"/>
      <c r="G248" s="268"/>
      <c r="H248" s="268"/>
      <c r="I248" s="268"/>
      <c r="J248" s="268"/>
      <c r="K248" s="268"/>
    </row>
    <row r="249" spans="1:11" s="366" customFormat="1">
      <c r="A249" s="307"/>
      <c r="B249" s="268"/>
      <c r="C249" s="365"/>
      <c r="D249" s="365"/>
      <c r="E249" s="288"/>
      <c r="F249" s="298"/>
      <c r="G249" s="268"/>
      <c r="H249" s="268"/>
      <c r="I249" s="268"/>
      <c r="J249" s="268"/>
      <c r="K249" s="268"/>
    </row>
    <row r="250" spans="1:11" s="366" customFormat="1">
      <c r="A250" s="307"/>
      <c r="B250" s="268"/>
      <c r="C250" s="365"/>
      <c r="D250" s="365"/>
      <c r="E250" s="288"/>
      <c r="F250" s="298"/>
      <c r="G250" s="268"/>
      <c r="H250" s="268"/>
      <c r="I250" s="268"/>
      <c r="J250" s="268"/>
      <c r="K250" s="268"/>
    </row>
    <row r="251" spans="1:11" s="366" customFormat="1">
      <c r="A251" s="307"/>
      <c r="B251" s="268"/>
      <c r="C251" s="365"/>
      <c r="D251" s="365"/>
      <c r="E251" s="288"/>
      <c r="F251" s="298"/>
      <c r="G251" s="268"/>
      <c r="H251" s="268"/>
      <c r="I251" s="268"/>
      <c r="J251" s="268"/>
      <c r="K251" s="268"/>
    </row>
    <row r="252" spans="1:11" s="366" customFormat="1">
      <c r="A252" s="307"/>
      <c r="B252" s="268"/>
      <c r="C252" s="365"/>
      <c r="D252" s="365"/>
      <c r="E252" s="288"/>
      <c r="F252" s="298"/>
      <c r="G252" s="268"/>
      <c r="H252" s="268"/>
      <c r="I252" s="268"/>
      <c r="J252" s="268"/>
      <c r="K252" s="268"/>
    </row>
    <row r="253" spans="1:11" s="366" customFormat="1">
      <c r="A253" s="307"/>
      <c r="B253" s="268"/>
      <c r="C253" s="365"/>
      <c r="D253" s="365"/>
      <c r="E253" s="288"/>
      <c r="F253" s="298"/>
      <c r="G253" s="268"/>
      <c r="H253" s="268"/>
      <c r="I253" s="268"/>
      <c r="J253" s="268"/>
      <c r="K253" s="268"/>
    </row>
    <row r="254" spans="1:11" s="366" customFormat="1">
      <c r="A254" s="307"/>
      <c r="B254" s="268"/>
      <c r="C254" s="365"/>
      <c r="D254" s="365"/>
      <c r="E254" s="288"/>
      <c r="F254" s="298"/>
      <c r="G254" s="268"/>
      <c r="H254" s="268"/>
      <c r="I254" s="268"/>
      <c r="J254" s="268"/>
      <c r="K254" s="268"/>
    </row>
    <row r="255" spans="1:11" s="366" customFormat="1">
      <c r="A255" s="307"/>
      <c r="B255" s="268"/>
      <c r="C255" s="365"/>
      <c r="D255" s="365"/>
      <c r="E255" s="288"/>
      <c r="F255" s="298"/>
      <c r="G255" s="268"/>
      <c r="H255" s="268"/>
      <c r="I255" s="268"/>
      <c r="J255" s="268"/>
      <c r="K255" s="268"/>
    </row>
    <row r="256" spans="1:11" s="366" customFormat="1">
      <c r="A256" s="307"/>
      <c r="B256" s="268"/>
      <c r="C256" s="365"/>
      <c r="D256" s="365"/>
      <c r="E256" s="288"/>
      <c r="F256" s="298"/>
      <c r="G256" s="268"/>
      <c r="H256" s="268"/>
      <c r="I256" s="268"/>
      <c r="J256" s="268"/>
      <c r="K256" s="268"/>
    </row>
    <row r="257" spans="1:11" s="366" customFormat="1">
      <c r="A257" s="307"/>
      <c r="B257" s="268"/>
      <c r="C257" s="365"/>
      <c r="D257" s="365"/>
      <c r="E257" s="288"/>
      <c r="F257" s="298"/>
      <c r="G257" s="268"/>
      <c r="H257" s="268"/>
      <c r="I257" s="268"/>
      <c r="J257" s="268"/>
      <c r="K257" s="268"/>
    </row>
    <row r="258" spans="1:11" s="366" customFormat="1">
      <c r="A258" s="307"/>
      <c r="B258" s="268"/>
      <c r="C258" s="365"/>
      <c r="D258" s="365"/>
      <c r="E258" s="288"/>
      <c r="F258" s="298"/>
      <c r="G258" s="268"/>
      <c r="H258" s="268"/>
      <c r="I258" s="268"/>
      <c r="J258" s="268"/>
      <c r="K258" s="268"/>
    </row>
    <row r="259" spans="1:11" s="366" customFormat="1">
      <c r="A259" s="307"/>
      <c r="B259" s="268"/>
      <c r="C259" s="365"/>
      <c r="D259" s="365"/>
      <c r="E259" s="288"/>
      <c r="F259" s="298"/>
      <c r="G259" s="268"/>
      <c r="H259" s="268"/>
      <c r="I259" s="268"/>
      <c r="J259" s="268"/>
      <c r="K259" s="268"/>
    </row>
    <row r="260" spans="1:11" s="366" customFormat="1">
      <c r="A260" s="307"/>
      <c r="B260" s="268"/>
      <c r="C260" s="365"/>
      <c r="D260" s="365"/>
      <c r="E260" s="288"/>
      <c r="F260" s="298"/>
      <c r="G260" s="268"/>
      <c r="H260" s="268"/>
      <c r="I260" s="268"/>
      <c r="J260" s="268"/>
      <c r="K260" s="268"/>
    </row>
    <row r="261" spans="1:11" s="366" customFormat="1">
      <c r="A261" s="307"/>
      <c r="B261" s="268"/>
      <c r="C261" s="365"/>
      <c r="D261" s="365"/>
      <c r="E261" s="288"/>
      <c r="F261" s="298"/>
      <c r="G261" s="268"/>
      <c r="H261" s="268"/>
      <c r="I261" s="268"/>
      <c r="J261" s="268"/>
      <c r="K261" s="268"/>
    </row>
    <row r="262" spans="1:11" s="366" customFormat="1">
      <c r="A262" s="307"/>
      <c r="B262" s="268"/>
      <c r="C262" s="365"/>
      <c r="D262" s="365"/>
      <c r="E262" s="288"/>
      <c r="F262" s="298"/>
      <c r="G262" s="268"/>
      <c r="H262" s="268"/>
      <c r="I262" s="268"/>
      <c r="J262" s="268"/>
      <c r="K262" s="268"/>
    </row>
    <row r="263" spans="1:11" s="366" customFormat="1">
      <c r="A263" s="307"/>
      <c r="B263" s="268"/>
      <c r="C263" s="365"/>
      <c r="D263" s="365"/>
      <c r="E263" s="288"/>
      <c r="F263" s="298"/>
      <c r="G263" s="268"/>
      <c r="H263" s="268"/>
      <c r="I263" s="268"/>
      <c r="J263" s="268"/>
      <c r="K263" s="268"/>
    </row>
    <row r="264" spans="1:11" s="366" customFormat="1">
      <c r="A264" s="307"/>
      <c r="B264" s="268"/>
      <c r="C264" s="365"/>
      <c r="D264" s="365"/>
      <c r="E264" s="288"/>
      <c r="F264" s="298"/>
      <c r="G264" s="268"/>
      <c r="H264" s="268"/>
      <c r="I264" s="268"/>
      <c r="J264" s="268"/>
      <c r="K264" s="268"/>
    </row>
    <row r="265" spans="1:11" s="366" customFormat="1">
      <c r="A265" s="307"/>
      <c r="B265" s="268"/>
      <c r="C265" s="365"/>
      <c r="D265" s="365"/>
      <c r="E265" s="288"/>
      <c r="F265" s="298"/>
      <c r="G265" s="268"/>
      <c r="H265" s="268"/>
      <c r="I265" s="268"/>
      <c r="J265" s="268"/>
      <c r="K265" s="268"/>
    </row>
    <row r="266" spans="1:11" s="366" customFormat="1">
      <c r="A266" s="307"/>
      <c r="B266" s="268"/>
      <c r="C266" s="367"/>
      <c r="D266" s="367"/>
      <c r="E266" s="288"/>
      <c r="F266" s="298"/>
      <c r="G266" s="268"/>
      <c r="H266" s="268"/>
      <c r="I266" s="268"/>
      <c r="J266" s="268"/>
      <c r="K266" s="268"/>
    </row>
    <row r="267" spans="1:11" s="366" customFormat="1">
      <c r="A267" s="307"/>
      <c r="B267" s="268"/>
      <c r="C267" s="367"/>
      <c r="D267" s="367"/>
      <c r="E267" s="288"/>
      <c r="F267" s="298"/>
      <c r="G267" s="268"/>
      <c r="H267" s="268"/>
      <c r="I267" s="268"/>
      <c r="J267" s="268"/>
      <c r="K267" s="268"/>
    </row>
    <row r="268" spans="1:11" s="366" customFormat="1">
      <c r="A268" s="307"/>
      <c r="B268" s="268"/>
      <c r="C268" s="367"/>
      <c r="D268" s="367"/>
      <c r="E268" s="288"/>
      <c r="F268" s="298"/>
      <c r="G268" s="268"/>
      <c r="H268" s="268"/>
      <c r="I268" s="268"/>
      <c r="J268" s="268"/>
      <c r="K268" s="268"/>
    </row>
    <row r="269" spans="1:11" s="366" customFormat="1">
      <c r="A269" s="307"/>
      <c r="B269" s="268"/>
      <c r="C269" s="367"/>
      <c r="D269" s="367"/>
      <c r="E269" s="288"/>
      <c r="F269" s="298"/>
      <c r="G269" s="268"/>
      <c r="H269" s="268"/>
      <c r="I269" s="268"/>
      <c r="J269" s="268"/>
      <c r="K269" s="268"/>
    </row>
    <row r="270" spans="1:11" s="366" customFormat="1">
      <c r="A270" s="307"/>
      <c r="B270" s="268"/>
      <c r="C270" s="367"/>
      <c r="D270" s="367"/>
      <c r="E270" s="288"/>
      <c r="F270" s="298"/>
      <c r="G270" s="268"/>
      <c r="H270" s="268"/>
      <c r="I270" s="268"/>
      <c r="J270" s="268"/>
      <c r="K270" s="268"/>
    </row>
    <row r="271" spans="1:11" s="366" customFormat="1">
      <c r="A271" s="307"/>
      <c r="B271" s="268"/>
      <c r="C271" s="367"/>
      <c r="D271" s="367"/>
      <c r="E271" s="288"/>
      <c r="F271" s="298"/>
      <c r="G271" s="268"/>
      <c r="H271" s="268"/>
      <c r="I271" s="268"/>
      <c r="J271" s="268"/>
      <c r="K271" s="268"/>
    </row>
    <row r="272" spans="1:11" s="366" customFormat="1">
      <c r="A272" s="307"/>
      <c r="B272" s="268"/>
      <c r="C272" s="367"/>
      <c r="D272" s="367"/>
      <c r="E272" s="288"/>
      <c r="F272" s="298"/>
      <c r="G272" s="268"/>
      <c r="H272" s="268"/>
      <c r="I272" s="268"/>
      <c r="J272" s="268"/>
      <c r="K272" s="268"/>
    </row>
    <row r="273" spans="1:11" s="366" customFormat="1">
      <c r="A273" s="307"/>
      <c r="B273" s="268"/>
      <c r="C273" s="367"/>
      <c r="D273" s="367"/>
      <c r="E273" s="288"/>
      <c r="F273" s="298"/>
      <c r="G273" s="268"/>
      <c r="H273" s="268"/>
      <c r="I273" s="268"/>
      <c r="J273" s="268"/>
      <c r="K273" s="268"/>
    </row>
    <row r="274" spans="1:11" s="366" customFormat="1">
      <c r="A274" s="307"/>
      <c r="B274" s="268"/>
      <c r="C274" s="367"/>
      <c r="D274" s="367"/>
      <c r="E274" s="288"/>
      <c r="F274" s="298"/>
      <c r="G274" s="268"/>
      <c r="H274" s="268"/>
      <c r="I274" s="268"/>
      <c r="J274" s="268"/>
      <c r="K274" s="268"/>
    </row>
    <row r="275" spans="1:11" s="366" customFormat="1">
      <c r="A275" s="307"/>
      <c r="B275" s="268"/>
      <c r="C275" s="367"/>
      <c r="D275" s="367"/>
      <c r="E275" s="288"/>
      <c r="F275" s="298"/>
      <c r="G275" s="268"/>
      <c r="H275" s="268"/>
      <c r="I275" s="268"/>
      <c r="J275" s="268"/>
      <c r="K275" s="268"/>
    </row>
    <row r="276" spans="1:11" s="366" customFormat="1">
      <c r="A276" s="307"/>
      <c r="B276" s="268"/>
      <c r="C276" s="367"/>
      <c r="D276" s="367"/>
      <c r="E276" s="288"/>
      <c r="F276" s="298"/>
      <c r="G276" s="268"/>
      <c r="H276" s="268"/>
      <c r="I276" s="268"/>
      <c r="J276" s="268"/>
      <c r="K276" s="268"/>
    </row>
    <row r="277" spans="1:11" s="366" customFormat="1">
      <c r="A277" s="307"/>
      <c r="B277" s="268"/>
      <c r="C277" s="367"/>
      <c r="D277" s="367"/>
      <c r="E277" s="288"/>
      <c r="F277" s="298"/>
      <c r="G277" s="268"/>
      <c r="H277" s="268"/>
      <c r="I277" s="268"/>
      <c r="J277" s="268"/>
      <c r="K277" s="268"/>
    </row>
    <row r="278" spans="1:11" s="366" customFormat="1">
      <c r="A278" s="307"/>
      <c r="B278" s="268"/>
      <c r="C278" s="367"/>
      <c r="D278" s="367"/>
      <c r="E278" s="288"/>
      <c r="F278" s="298"/>
      <c r="G278" s="268"/>
      <c r="H278" s="268"/>
      <c r="I278" s="268"/>
      <c r="J278" s="268"/>
      <c r="K278" s="268"/>
    </row>
    <row r="279" spans="1:11" s="366" customFormat="1">
      <c r="A279" s="307"/>
      <c r="B279" s="268"/>
      <c r="C279" s="367"/>
      <c r="D279" s="367"/>
      <c r="E279" s="288"/>
      <c r="F279" s="298"/>
      <c r="G279" s="268"/>
      <c r="H279" s="268"/>
      <c r="I279" s="268"/>
      <c r="J279" s="268"/>
      <c r="K279" s="268"/>
    </row>
    <row r="280" spans="1:11" s="366" customFormat="1">
      <c r="A280" s="307"/>
      <c r="B280" s="268"/>
      <c r="C280" s="367"/>
      <c r="D280" s="367"/>
      <c r="E280" s="288"/>
      <c r="F280" s="298"/>
      <c r="G280" s="268"/>
      <c r="H280" s="268"/>
      <c r="I280" s="268"/>
      <c r="J280" s="268"/>
      <c r="K280" s="268"/>
    </row>
    <row r="281" spans="1:11" s="366" customFormat="1">
      <c r="A281" s="307"/>
      <c r="B281" s="268"/>
      <c r="C281" s="367"/>
      <c r="D281" s="367"/>
      <c r="E281" s="288"/>
      <c r="F281" s="298"/>
      <c r="G281" s="268"/>
      <c r="H281" s="268"/>
      <c r="I281" s="268"/>
      <c r="J281" s="268"/>
      <c r="K281" s="268"/>
    </row>
    <row r="282" spans="1:11" s="366" customFormat="1">
      <c r="A282" s="307"/>
      <c r="B282" s="268"/>
      <c r="C282" s="367"/>
      <c r="D282" s="367"/>
      <c r="E282" s="288"/>
      <c r="F282" s="298"/>
      <c r="G282" s="268"/>
      <c r="H282" s="268"/>
      <c r="I282" s="268"/>
      <c r="J282" s="268"/>
      <c r="K282" s="268"/>
    </row>
    <row r="283" spans="1:11" s="366" customFormat="1">
      <c r="A283" s="307"/>
      <c r="B283" s="268"/>
      <c r="C283" s="367"/>
      <c r="D283" s="367"/>
      <c r="E283" s="288"/>
      <c r="F283" s="298"/>
      <c r="G283" s="268"/>
      <c r="H283" s="268"/>
      <c r="I283" s="268"/>
      <c r="J283" s="268"/>
      <c r="K283" s="268"/>
    </row>
    <row r="284" spans="1:11" s="366" customFormat="1">
      <c r="A284" s="307"/>
      <c r="B284" s="268"/>
      <c r="C284" s="367"/>
      <c r="D284" s="367"/>
      <c r="E284" s="288"/>
      <c r="F284" s="298"/>
      <c r="G284" s="268"/>
      <c r="H284" s="268"/>
      <c r="I284" s="268"/>
      <c r="J284" s="268"/>
      <c r="K284" s="268"/>
    </row>
    <row r="285" spans="1:11" s="366" customFormat="1">
      <c r="A285" s="307"/>
      <c r="B285" s="268"/>
      <c r="C285" s="367"/>
      <c r="D285" s="367"/>
      <c r="E285" s="288"/>
      <c r="F285" s="298"/>
      <c r="G285" s="268"/>
      <c r="H285" s="268"/>
      <c r="I285" s="268"/>
      <c r="J285" s="268"/>
      <c r="K285" s="268"/>
    </row>
    <row r="286" spans="1:11" s="366" customFormat="1">
      <c r="A286" s="307"/>
      <c r="B286" s="268"/>
      <c r="C286" s="367"/>
      <c r="D286" s="367"/>
      <c r="E286" s="288"/>
      <c r="F286" s="298"/>
      <c r="G286" s="268"/>
      <c r="H286" s="268"/>
      <c r="I286" s="268"/>
      <c r="J286" s="268"/>
      <c r="K286" s="268"/>
    </row>
    <row r="287" spans="1:11" s="366" customFormat="1">
      <c r="A287" s="307"/>
      <c r="B287" s="268"/>
      <c r="C287" s="367"/>
      <c r="D287" s="367"/>
      <c r="E287" s="288"/>
      <c r="F287" s="298"/>
      <c r="G287" s="268"/>
      <c r="H287" s="268"/>
      <c r="I287" s="268"/>
      <c r="J287" s="268"/>
      <c r="K287" s="268"/>
    </row>
    <row r="288" spans="1:11" s="366" customFormat="1">
      <c r="A288" s="307"/>
      <c r="B288" s="268"/>
      <c r="C288" s="367"/>
      <c r="D288" s="367"/>
      <c r="E288" s="288"/>
      <c r="F288" s="298"/>
      <c r="G288" s="268"/>
      <c r="H288" s="268"/>
      <c r="I288" s="268"/>
      <c r="J288" s="268"/>
      <c r="K288" s="268"/>
    </row>
    <row r="289" spans="1:11" s="366" customFormat="1">
      <c r="A289" s="307"/>
      <c r="B289" s="268"/>
      <c r="C289" s="367"/>
      <c r="D289" s="367"/>
      <c r="E289" s="288"/>
      <c r="F289" s="298"/>
      <c r="G289" s="268"/>
      <c r="H289" s="268"/>
      <c r="I289" s="268"/>
      <c r="J289" s="268"/>
      <c r="K289" s="268"/>
    </row>
    <row r="290" spans="1:11" s="366" customFormat="1">
      <c r="A290" s="307"/>
      <c r="B290" s="268"/>
      <c r="C290" s="367"/>
      <c r="D290" s="367"/>
      <c r="E290" s="288"/>
      <c r="F290" s="298"/>
      <c r="G290" s="268"/>
      <c r="H290" s="268"/>
      <c r="I290" s="268"/>
      <c r="J290" s="268"/>
      <c r="K290" s="268"/>
    </row>
    <row r="291" spans="1:11" s="366" customFormat="1">
      <c r="A291" s="307"/>
      <c r="B291" s="268"/>
      <c r="C291" s="367"/>
      <c r="D291" s="367"/>
      <c r="E291" s="288"/>
      <c r="F291" s="298"/>
      <c r="G291" s="268"/>
      <c r="H291" s="268"/>
      <c r="I291" s="268"/>
      <c r="J291" s="268"/>
      <c r="K291" s="268"/>
    </row>
    <row r="292" spans="1:11" s="366" customFormat="1">
      <c r="A292" s="307"/>
      <c r="B292" s="268"/>
      <c r="C292" s="367"/>
      <c r="D292" s="367"/>
      <c r="E292" s="288"/>
      <c r="F292" s="298"/>
      <c r="G292" s="268"/>
      <c r="H292" s="268"/>
      <c r="I292" s="268"/>
      <c r="J292" s="268"/>
      <c r="K292" s="268"/>
    </row>
    <row r="293" spans="1:11" s="366" customFormat="1">
      <c r="A293" s="307"/>
      <c r="B293" s="268"/>
      <c r="C293" s="367"/>
      <c r="D293" s="367"/>
      <c r="E293" s="288"/>
      <c r="F293" s="298"/>
      <c r="G293" s="268"/>
      <c r="H293" s="268"/>
      <c r="I293" s="268"/>
      <c r="J293" s="268"/>
      <c r="K293" s="268"/>
    </row>
    <row r="294" spans="1:11" s="366" customFormat="1">
      <c r="A294" s="307"/>
      <c r="B294" s="268"/>
      <c r="C294" s="367"/>
      <c r="D294" s="367"/>
      <c r="E294" s="288"/>
      <c r="F294" s="298"/>
      <c r="G294" s="268"/>
      <c r="H294" s="268"/>
      <c r="I294" s="268"/>
      <c r="J294" s="268"/>
      <c r="K294" s="268"/>
    </row>
    <row r="295" spans="1:11" s="366" customFormat="1">
      <c r="A295" s="307"/>
      <c r="B295" s="268"/>
      <c r="C295" s="367"/>
      <c r="D295" s="367"/>
      <c r="E295" s="288"/>
      <c r="F295" s="298"/>
      <c r="G295" s="268"/>
      <c r="H295" s="268"/>
      <c r="I295" s="268"/>
      <c r="J295" s="268"/>
      <c r="K295" s="268"/>
    </row>
    <row r="296" spans="1:11" s="366" customFormat="1">
      <c r="A296" s="307"/>
      <c r="B296" s="268"/>
      <c r="C296" s="367"/>
      <c r="D296" s="367"/>
      <c r="E296" s="288"/>
      <c r="F296" s="298"/>
      <c r="G296" s="268"/>
      <c r="H296" s="268"/>
      <c r="I296" s="268"/>
      <c r="J296" s="268"/>
      <c r="K296" s="268"/>
    </row>
    <row r="297" spans="1:11" s="366" customFormat="1">
      <c r="A297" s="307"/>
      <c r="B297" s="268"/>
      <c r="C297" s="367"/>
      <c r="D297" s="367"/>
      <c r="E297" s="288"/>
      <c r="F297" s="298"/>
      <c r="G297" s="268"/>
      <c r="H297" s="268"/>
      <c r="I297" s="268"/>
      <c r="J297" s="268"/>
      <c r="K297" s="268"/>
    </row>
    <row r="298" spans="1:11" s="366" customFormat="1">
      <c r="A298" s="307"/>
      <c r="B298" s="268"/>
      <c r="C298" s="367"/>
      <c r="D298" s="367"/>
      <c r="E298" s="288"/>
      <c r="F298" s="298"/>
      <c r="G298" s="268"/>
      <c r="H298" s="268"/>
      <c r="I298" s="268"/>
      <c r="J298" s="268"/>
      <c r="K298" s="268"/>
    </row>
    <row r="299" spans="1:11" s="366" customFormat="1">
      <c r="A299" s="307"/>
      <c r="B299" s="268"/>
      <c r="C299" s="367"/>
      <c r="D299" s="367"/>
      <c r="E299" s="288"/>
      <c r="F299" s="298"/>
      <c r="G299" s="268"/>
      <c r="H299" s="268"/>
      <c r="I299" s="268"/>
      <c r="J299" s="268"/>
      <c r="K299" s="268"/>
    </row>
    <row r="300" spans="1:11" s="366" customFormat="1">
      <c r="A300" s="307"/>
      <c r="B300" s="268"/>
      <c r="C300" s="367"/>
      <c r="D300" s="367"/>
      <c r="E300" s="288"/>
      <c r="F300" s="298"/>
      <c r="G300" s="268"/>
      <c r="H300" s="268"/>
      <c r="I300" s="268"/>
      <c r="J300" s="268"/>
      <c r="K300" s="268"/>
    </row>
    <row r="301" spans="1:11" s="366" customFormat="1">
      <c r="A301" s="307"/>
      <c r="B301" s="268"/>
      <c r="C301" s="367"/>
      <c r="D301" s="367"/>
      <c r="E301" s="288"/>
      <c r="F301" s="298"/>
      <c r="G301" s="268"/>
      <c r="H301" s="268"/>
      <c r="I301" s="268"/>
      <c r="J301" s="268"/>
      <c r="K301" s="268"/>
    </row>
    <row r="302" spans="1:11" s="366" customFormat="1">
      <c r="A302" s="307"/>
      <c r="B302" s="268"/>
      <c r="C302" s="367"/>
      <c r="D302" s="367"/>
      <c r="E302" s="288"/>
      <c r="F302" s="298"/>
      <c r="G302" s="268"/>
      <c r="H302" s="268"/>
      <c r="I302" s="268"/>
      <c r="J302" s="268"/>
      <c r="K302" s="268"/>
    </row>
    <row r="303" spans="1:11" s="366" customFormat="1">
      <c r="A303" s="307"/>
      <c r="B303" s="268"/>
      <c r="C303" s="367"/>
      <c r="D303" s="367"/>
      <c r="E303" s="288"/>
      <c r="F303" s="298"/>
      <c r="G303" s="268"/>
      <c r="H303" s="268"/>
      <c r="I303" s="268"/>
      <c r="J303" s="268"/>
      <c r="K303" s="268"/>
    </row>
    <row r="304" spans="1:11" s="366" customFormat="1">
      <c r="A304" s="307"/>
      <c r="B304" s="268"/>
      <c r="C304" s="367"/>
      <c r="D304" s="367"/>
      <c r="E304" s="288"/>
      <c r="F304" s="298"/>
      <c r="G304" s="268"/>
      <c r="H304" s="268"/>
      <c r="I304" s="268"/>
      <c r="J304" s="268"/>
      <c r="K304" s="268"/>
    </row>
    <row r="305" spans="1:11" s="366" customFormat="1">
      <c r="A305" s="307"/>
      <c r="B305" s="268"/>
      <c r="C305" s="367"/>
      <c r="D305" s="367"/>
      <c r="E305" s="288"/>
      <c r="F305" s="298"/>
      <c r="G305" s="268"/>
      <c r="H305" s="268"/>
      <c r="I305" s="268"/>
      <c r="J305" s="268"/>
      <c r="K305" s="268"/>
    </row>
    <row r="306" spans="1:11" s="366" customFormat="1">
      <c r="A306" s="307"/>
      <c r="B306" s="268"/>
      <c r="C306" s="367"/>
      <c r="D306" s="367"/>
      <c r="E306" s="288"/>
      <c r="F306" s="298"/>
      <c r="G306" s="268"/>
      <c r="H306" s="268"/>
      <c r="I306" s="268"/>
      <c r="J306" s="268"/>
      <c r="K306" s="268"/>
    </row>
    <row r="307" spans="1:11" s="366" customFormat="1">
      <c r="A307" s="307"/>
      <c r="B307" s="268"/>
      <c r="C307" s="367"/>
      <c r="D307" s="367"/>
      <c r="E307" s="288"/>
      <c r="F307" s="298"/>
      <c r="G307" s="268"/>
      <c r="H307" s="268"/>
      <c r="I307" s="268"/>
      <c r="J307" s="268"/>
      <c r="K307" s="268"/>
    </row>
    <row r="308" spans="1:11" s="366" customFormat="1">
      <c r="A308" s="307"/>
      <c r="B308" s="268"/>
      <c r="C308" s="367"/>
      <c r="D308" s="367"/>
      <c r="E308" s="288"/>
      <c r="F308" s="298"/>
      <c r="G308" s="268"/>
      <c r="H308" s="268"/>
      <c r="I308" s="268"/>
      <c r="J308" s="268"/>
      <c r="K308" s="268"/>
    </row>
    <row r="309" spans="1:11" s="366" customFormat="1">
      <c r="A309" s="307"/>
      <c r="B309" s="268"/>
      <c r="C309" s="367"/>
      <c r="D309" s="367"/>
      <c r="E309" s="288"/>
      <c r="F309" s="298"/>
      <c r="G309" s="268"/>
      <c r="H309" s="268"/>
      <c r="I309" s="268"/>
      <c r="J309" s="268"/>
      <c r="K309" s="268"/>
    </row>
    <row r="310" spans="1:11" s="366" customFormat="1">
      <c r="A310" s="307"/>
      <c r="B310" s="268"/>
      <c r="C310" s="367"/>
      <c r="D310" s="367"/>
      <c r="E310" s="288"/>
      <c r="F310" s="298"/>
      <c r="G310" s="268"/>
      <c r="H310" s="268"/>
      <c r="I310" s="268"/>
      <c r="J310" s="268"/>
      <c r="K310" s="268"/>
    </row>
    <row r="311" spans="1:11" s="366" customFormat="1">
      <c r="A311" s="307"/>
      <c r="B311" s="268"/>
      <c r="C311" s="367"/>
      <c r="D311" s="367"/>
      <c r="E311" s="288"/>
      <c r="F311" s="298"/>
      <c r="G311" s="268"/>
      <c r="H311" s="268"/>
      <c r="I311" s="268"/>
      <c r="J311" s="268"/>
      <c r="K311" s="268"/>
    </row>
    <row r="312" spans="1:11" s="366" customFormat="1">
      <c r="A312" s="307"/>
      <c r="B312" s="268"/>
      <c r="C312" s="367"/>
      <c r="D312" s="367"/>
      <c r="E312" s="288"/>
      <c r="F312" s="298"/>
      <c r="G312" s="268"/>
      <c r="H312" s="268"/>
      <c r="I312" s="268"/>
      <c r="J312" s="268"/>
      <c r="K312" s="268"/>
    </row>
    <row r="313" spans="1:11" s="366" customFormat="1">
      <c r="A313" s="307"/>
      <c r="B313" s="268"/>
      <c r="C313" s="367"/>
      <c r="D313" s="367"/>
      <c r="E313" s="288"/>
      <c r="F313" s="298"/>
      <c r="G313" s="268"/>
      <c r="H313" s="268"/>
      <c r="I313" s="268"/>
      <c r="J313" s="268"/>
      <c r="K313" s="268"/>
    </row>
    <row r="314" spans="1:11" s="366" customFormat="1">
      <c r="A314" s="307"/>
      <c r="B314" s="268"/>
      <c r="C314" s="367"/>
      <c r="D314" s="367"/>
      <c r="E314" s="288"/>
      <c r="F314" s="298"/>
      <c r="G314" s="268"/>
      <c r="H314" s="268"/>
      <c r="I314" s="268"/>
      <c r="J314" s="268"/>
      <c r="K314" s="268"/>
    </row>
    <row r="315" spans="1:11" s="366" customFormat="1">
      <c r="A315" s="307"/>
      <c r="B315" s="268"/>
      <c r="C315" s="367"/>
      <c r="D315" s="367"/>
      <c r="E315" s="288"/>
      <c r="F315" s="298"/>
      <c r="G315" s="268"/>
      <c r="H315" s="268"/>
      <c r="I315" s="268"/>
      <c r="J315" s="268"/>
      <c r="K315" s="268"/>
    </row>
    <row r="316" spans="1:11" s="366" customFormat="1">
      <c r="A316" s="307"/>
      <c r="B316" s="268"/>
      <c r="C316" s="367"/>
      <c r="D316" s="367"/>
      <c r="E316" s="288"/>
      <c r="F316" s="298"/>
      <c r="G316" s="268"/>
      <c r="H316" s="268"/>
      <c r="I316" s="268"/>
      <c r="J316" s="268"/>
      <c r="K316" s="268"/>
    </row>
    <row r="317" spans="1:11" s="366" customFormat="1">
      <c r="A317" s="307"/>
      <c r="B317" s="268"/>
      <c r="C317" s="367"/>
      <c r="D317" s="367"/>
      <c r="E317" s="288"/>
      <c r="F317" s="298"/>
      <c r="G317" s="268"/>
      <c r="H317" s="268"/>
      <c r="I317" s="268"/>
      <c r="J317" s="268"/>
      <c r="K317" s="268"/>
    </row>
    <row r="318" spans="1:11" s="366" customFormat="1">
      <c r="A318" s="307"/>
      <c r="B318" s="268"/>
      <c r="C318" s="367"/>
      <c r="D318" s="367"/>
      <c r="E318" s="288"/>
      <c r="F318" s="298"/>
      <c r="G318" s="268"/>
      <c r="H318" s="268"/>
      <c r="I318" s="268"/>
      <c r="J318" s="268"/>
      <c r="K318" s="268"/>
    </row>
    <row r="319" spans="1:11" s="366" customFormat="1">
      <c r="A319" s="307"/>
      <c r="B319" s="268"/>
      <c r="C319" s="367"/>
      <c r="D319" s="367"/>
      <c r="E319" s="288"/>
      <c r="F319" s="298"/>
      <c r="G319" s="268"/>
      <c r="H319" s="268"/>
      <c r="I319" s="268"/>
      <c r="J319" s="268"/>
      <c r="K319" s="268"/>
    </row>
    <row r="320" spans="1:11" s="366" customFormat="1">
      <c r="A320" s="307"/>
      <c r="B320" s="268"/>
      <c r="C320" s="367"/>
      <c r="D320" s="367"/>
      <c r="E320" s="288"/>
      <c r="F320" s="298"/>
      <c r="G320" s="268"/>
      <c r="H320" s="268"/>
      <c r="I320" s="268"/>
      <c r="J320" s="268"/>
      <c r="K320" s="268"/>
    </row>
    <row r="321" spans="1:11" s="366" customFormat="1">
      <c r="A321" s="307"/>
      <c r="B321" s="268"/>
      <c r="C321" s="367"/>
      <c r="D321" s="367"/>
      <c r="E321" s="288"/>
      <c r="F321" s="298"/>
      <c r="G321" s="268"/>
      <c r="H321" s="268"/>
      <c r="I321" s="268"/>
      <c r="J321" s="268"/>
      <c r="K321" s="268"/>
    </row>
    <row r="322" spans="1:11" s="366" customFormat="1">
      <c r="A322" s="307"/>
      <c r="B322" s="268"/>
      <c r="C322" s="367"/>
      <c r="D322" s="367"/>
      <c r="E322" s="288"/>
      <c r="F322" s="298"/>
      <c r="G322" s="268"/>
      <c r="H322" s="268"/>
      <c r="I322" s="268"/>
      <c r="J322" s="268"/>
      <c r="K322" s="268"/>
    </row>
    <row r="323" spans="1:11" s="366" customFormat="1">
      <c r="A323" s="307"/>
      <c r="B323" s="268"/>
      <c r="C323" s="367"/>
      <c r="D323" s="367"/>
      <c r="E323" s="288"/>
      <c r="F323" s="298"/>
      <c r="G323" s="268"/>
      <c r="H323" s="268"/>
      <c r="I323" s="268"/>
      <c r="J323" s="268"/>
      <c r="K323" s="268"/>
    </row>
    <row r="324" spans="1:11" s="366" customFormat="1">
      <c r="A324" s="307"/>
      <c r="B324" s="268"/>
      <c r="C324" s="367"/>
      <c r="D324" s="367"/>
      <c r="E324" s="288"/>
      <c r="F324" s="298"/>
      <c r="G324" s="268"/>
      <c r="H324" s="268"/>
      <c r="I324" s="268"/>
      <c r="J324" s="268"/>
      <c r="K324" s="268"/>
    </row>
    <row r="325" spans="1:11" s="366" customFormat="1">
      <c r="A325" s="307"/>
      <c r="B325" s="268"/>
      <c r="C325" s="367"/>
      <c r="D325" s="367"/>
      <c r="E325" s="288"/>
      <c r="F325" s="298"/>
      <c r="G325" s="268"/>
      <c r="H325" s="268"/>
      <c r="I325" s="268"/>
      <c r="J325" s="268"/>
      <c r="K325" s="268"/>
    </row>
    <row r="326" spans="1:11" s="366" customFormat="1">
      <c r="A326" s="307"/>
      <c r="B326" s="268"/>
      <c r="C326" s="367"/>
      <c r="D326" s="367"/>
      <c r="E326" s="288"/>
      <c r="F326" s="298"/>
      <c r="G326" s="268"/>
      <c r="H326" s="268"/>
      <c r="I326" s="268"/>
      <c r="J326" s="268"/>
      <c r="K326" s="268"/>
    </row>
    <row r="327" spans="1:11" s="366" customFormat="1">
      <c r="A327" s="307"/>
      <c r="B327" s="268"/>
      <c r="C327" s="367"/>
      <c r="D327" s="367"/>
      <c r="E327" s="288"/>
      <c r="F327" s="298"/>
      <c r="G327" s="268"/>
      <c r="H327" s="268"/>
      <c r="I327" s="268"/>
      <c r="J327" s="268"/>
      <c r="K327" s="268"/>
    </row>
    <row r="328" spans="1:11" s="366" customFormat="1">
      <c r="A328" s="307"/>
      <c r="B328" s="268"/>
      <c r="C328" s="367"/>
      <c r="D328" s="367"/>
      <c r="E328" s="288"/>
      <c r="F328" s="298"/>
      <c r="G328" s="268"/>
      <c r="H328" s="268"/>
      <c r="I328" s="268"/>
      <c r="J328" s="268"/>
      <c r="K328" s="268"/>
    </row>
    <row r="329" spans="1:11" s="366" customFormat="1">
      <c r="A329" s="307"/>
      <c r="B329" s="268"/>
      <c r="C329" s="367"/>
      <c r="D329" s="367"/>
      <c r="E329" s="288"/>
      <c r="F329" s="298"/>
      <c r="G329" s="268"/>
      <c r="H329" s="268"/>
      <c r="I329" s="268"/>
      <c r="J329" s="268"/>
      <c r="K329" s="268"/>
    </row>
    <row r="330" spans="1:11" s="366" customFormat="1">
      <c r="A330" s="307"/>
      <c r="B330" s="268"/>
      <c r="C330" s="367"/>
      <c r="D330" s="367"/>
      <c r="E330" s="288"/>
      <c r="F330" s="298"/>
      <c r="G330" s="268"/>
      <c r="H330" s="268"/>
      <c r="I330" s="268"/>
      <c r="J330" s="268"/>
      <c r="K330" s="268"/>
    </row>
    <row r="331" spans="1:11" s="366" customFormat="1">
      <c r="A331" s="307"/>
      <c r="B331" s="268"/>
      <c r="C331" s="367"/>
      <c r="D331" s="367"/>
      <c r="E331" s="288"/>
      <c r="F331" s="298"/>
      <c r="G331" s="268"/>
      <c r="H331" s="268"/>
      <c r="I331" s="268"/>
      <c r="J331" s="268"/>
      <c r="K331" s="268"/>
    </row>
    <row r="332" spans="1:11" s="366" customFormat="1">
      <c r="A332" s="307"/>
      <c r="B332" s="268"/>
      <c r="C332" s="269"/>
      <c r="D332" s="269"/>
      <c r="E332" s="288"/>
      <c r="F332" s="288"/>
      <c r="G332" s="268"/>
      <c r="H332" s="268"/>
      <c r="I332" s="268"/>
      <c r="J332" s="268"/>
      <c r="K332" s="268"/>
    </row>
    <row r="333" spans="1:11">
      <c r="A333" s="307"/>
      <c r="B333" s="268"/>
    </row>
    <row r="334" spans="1:11">
      <c r="A334" s="307"/>
      <c r="B334" s="268"/>
    </row>
    <row r="335" spans="1:11">
      <c r="A335" s="307"/>
      <c r="B335" s="268"/>
      <c r="E335" s="269"/>
      <c r="F335" s="269"/>
      <c r="G335" s="269"/>
      <c r="H335" s="269"/>
      <c r="I335" s="269"/>
      <c r="J335" s="269"/>
      <c r="K335" s="269"/>
    </row>
    <row r="336" spans="1:11">
      <c r="A336" s="307"/>
      <c r="B336" s="268"/>
      <c r="E336" s="269"/>
      <c r="F336" s="269"/>
      <c r="G336" s="269"/>
      <c r="H336" s="269"/>
      <c r="I336" s="269"/>
      <c r="J336" s="269"/>
      <c r="K336" s="269"/>
    </row>
    <row r="337" spans="1:11">
      <c r="A337" s="307"/>
      <c r="B337" s="268"/>
      <c r="E337" s="269"/>
      <c r="F337" s="269"/>
      <c r="G337" s="269"/>
      <c r="H337" s="269"/>
      <c r="I337" s="269"/>
      <c r="J337" s="269"/>
      <c r="K337" s="269"/>
    </row>
    <row r="338" spans="1:11">
      <c r="A338" s="307"/>
      <c r="B338" s="268"/>
      <c r="E338" s="269"/>
      <c r="F338" s="269"/>
      <c r="G338" s="269"/>
      <c r="H338" s="269"/>
      <c r="I338" s="269"/>
      <c r="J338" s="269"/>
      <c r="K338" s="269"/>
    </row>
    <row r="339" spans="1:11">
      <c r="A339" s="307"/>
      <c r="B339" s="268"/>
      <c r="E339" s="269"/>
      <c r="F339" s="269"/>
      <c r="G339" s="269"/>
      <c r="H339" s="269"/>
      <c r="I339" s="269"/>
      <c r="J339" s="269"/>
      <c r="K339" s="269"/>
    </row>
    <row r="340" spans="1:11">
      <c r="A340" s="307"/>
      <c r="B340" s="268"/>
      <c r="E340" s="269"/>
      <c r="F340" s="269"/>
      <c r="G340" s="269"/>
      <c r="H340" s="269"/>
      <c r="I340" s="269"/>
      <c r="J340" s="269"/>
      <c r="K340" s="269"/>
    </row>
    <row r="341" spans="1:11">
      <c r="A341" s="307"/>
      <c r="B341" s="268"/>
      <c r="E341" s="269"/>
      <c r="F341" s="269"/>
      <c r="G341" s="269"/>
      <c r="H341" s="269"/>
      <c r="I341" s="269"/>
      <c r="J341" s="269"/>
      <c r="K341" s="269"/>
    </row>
    <row r="342" spans="1:11">
      <c r="A342" s="307"/>
      <c r="B342" s="268"/>
      <c r="E342" s="269"/>
      <c r="F342" s="269"/>
      <c r="G342" s="269"/>
      <c r="H342" s="269"/>
      <c r="I342" s="269"/>
      <c r="J342" s="269"/>
      <c r="K342" s="269"/>
    </row>
    <row r="343" spans="1:11">
      <c r="A343" s="307"/>
      <c r="B343" s="268"/>
      <c r="E343" s="269"/>
      <c r="F343" s="269"/>
      <c r="G343" s="269"/>
      <c r="H343" s="269"/>
      <c r="I343" s="269"/>
      <c r="J343" s="269"/>
      <c r="K343" s="269"/>
    </row>
    <row r="344" spans="1:11">
      <c r="A344" s="307"/>
      <c r="B344" s="268"/>
      <c r="E344" s="269"/>
      <c r="F344" s="269"/>
      <c r="G344" s="269"/>
      <c r="H344" s="269"/>
      <c r="I344" s="269"/>
      <c r="J344" s="269"/>
      <c r="K344" s="269"/>
    </row>
    <row r="345" spans="1:11">
      <c r="A345" s="307"/>
      <c r="B345" s="268"/>
      <c r="E345" s="269"/>
      <c r="F345" s="269"/>
      <c r="G345" s="269"/>
      <c r="H345" s="269"/>
      <c r="I345" s="269"/>
      <c r="J345" s="269"/>
      <c r="K345" s="269"/>
    </row>
    <row r="346" spans="1:11">
      <c r="A346" s="307"/>
      <c r="B346" s="268"/>
      <c r="E346" s="269"/>
      <c r="F346" s="269"/>
      <c r="G346" s="269"/>
      <c r="H346" s="269"/>
      <c r="I346" s="269"/>
      <c r="J346" s="269"/>
      <c r="K346" s="269"/>
    </row>
    <row r="347" spans="1:11">
      <c r="A347" s="307"/>
      <c r="B347" s="268"/>
      <c r="E347" s="269"/>
      <c r="F347" s="269"/>
      <c r="G347" s="269"/>
      <c r="H347" s="269"/>
      <c r="I347" s="269"/>
      <c r="J347" s="269"/>
      <c r="K347" s="269"/>
    </row>
    <row r="348" spans="1:11">
      <c r="A348" s="307"/>
      <c r="B348" s="268"/>
      <c r="E348" s="269"/>
      <c r="F348" s="269"/>
      <c r="G348" s="269"/>
      <c r="H348" s="269"/>
      <c r="I348" s="269"/>
      <c r="J348" s="269"/>
      <c r="K348" s="269"/>
    </row>
    <row r="349" spans="1:11">
      <c r="A349" s="307"/>
      <c r="B349" s="268"/>
      <c r="E349" s="269"/>
      <c r="F349" s="269"/>
      <c r="G349" s="269"/>
      <c r="H349" s="269"/>
      <c r="I349" s="269"/>
      <c r="J349" s="269"/>
      <c r="K349" s="269"/>
    </row>
    <row r="350" spans="1:11">
      <c r="A350" s="307"/>
      <c r="B350" s="268"/>
      <c r="E350" s="269"/>
      <c r="F350" s="269"/>
      <c r="G350" s="269"/>
      <c r="H350" s="269"/>
      <c r="I350" s="269"/>
      <c r="J350" s="269"/>
      <c r="K350" s="269"/>
    </row>
    <row r="351" spans="1:11">
      <c r="A351" s="307"/>
      <c r="B351" s="268"/>
      <c r="E351" s="269"/>
      <c r="F351" s="269"/>
      <c r="G351" s="269"/>
      <c r="H351" s="269"/>
      <c r="I351" s="269"/>
      <c r="J351" s="269"/>
      <c r="K351" s="269"/>
    </row>
    <row r="352" spans="1:11">
      <c r="A352" s="307"/>
      <c r="B352" s="268"/>
      <c r="E352" s="269"/>
      <c r="F352" s="269"/>
      <c r="G352" s="269"/>
      <c r="H352" s="269"/>
      <c r="I352" s="269"/>
      <c r="J352" s="269"/>
      <c r="K352" s="269"/>
    </row>
    <row r="353" spans="1:11">
      <c r="A353" s="307"/>
      <c r="B353" s="268"/>
      <c r="E353" s="269"/>
      <c r="F353" s="269"/>
      <c r="G353" s="269"/>
      <c r="H353" s="269"/>
      <c r="I353" s="269"/>
      <c r="J353" s="269"/>
      <c r="K353" s="269"/>
    </row>
    <row r="354" spans="1:11">
      <c r="A354" s="307"/>
      <c r="B354" s="268"/>
      <c r="E354" s="269"/>
      <c r="F354" s="269"/>
      <c r="G354" s="269"/>
      <c r="H354" s="269"/>
      <c r="I354" s="269"/>
      <c r="J354" s="269"/>
      <c r="K354" s="269"/>
    </row>
    <row r="355" spans="1:11">
      <c r="A355" s="307"/>
      <c r="B355" s="268"/>
      <c r="E355" s="269"/>
      <c r="F355" s="269"/>
      <c r="G355" s="269"/>
      <c r="H355" s="269"/>
      <c r="I355" s="269"/>
      <c r="J355" s="269"/>
      <c r="K355" s="269"/>
    </row>
    <row r="356" spans="1:11">
      <c r="A356" s="307"/>
      <c r="B356" s="268"/>
      <c r="E356" s="269"/>
      <c r="F356" s="269"/>
      <c r="G356" s="269"/>
      <c r="H356" s="269"/>
      <c r="I356" s="269"/>
      <c r="J356" s="269"/>
      <c r="K356" s="269"/>
    </row>
    <row r="357" spans="1:11">
      <c r="A357" s="307"/>
      <c r="B357" s="268"/>
      <c r="E357" s="269"/>
      <c r="F357" s="269"/>
      <c r="G357" s="269"/>
      <c r="H357" s="269"/>
      <c r="I357" s="269"/>
      <c r="J357" s="269"/>
      <c r="K357" s="269"/>
    </row>
    <row r="358" spans="1:11">
      <c r="A358" s="307"/>
      <c r="B358" s="268"/>
      <c r="E358" s="269"/>
      <c r="F358" s="269"/>
      <c r="G358" s="269"/>
      <c r="H358" s="269"/>
      <c r="I358" s="269"/>
      <c r="J358" s="269"/>
      <c r="K358" s="269"/>
    </row>
    <row r="359" spans="1:11">
      <c r="A359" s="307"/>
      <c r="B359" s="268"/>
      <c r="E359" s="269"/>
      <c r="F359" s="269"/>
      <c r="G359" s="269"/>
      <c r="H359" s="269"/>
      <c r="I359" s="269"/>
      <c r="J359" s="269"/>
      <c r="K359" s="269"/>
    </row>
    <row r="360" spans="1:11">
      <c r="A360" s="307"/>
      <c r="B360" s="268"/>
      <c r="E360" s="269"/>
      <c r="F360" s="269"/>
      <c r="G360" s="269"/>
      <c r="H360" s="269"/>
      <c r="I360" s="269"/>
      <c r="J360" s="269"/>
      <c r="K360" s="269"/>
    </row>
    <row r="361" spans="1:11">
      <c r="A361" s="307"/>
      <c r="B361" s="268"/>
      <c r="E361" s="269"/>
      <c r="F361" s="269"/>
      <c r="G361" s="269"/>
      <c r="H361" s="269"/>
      <c r="I361" s="269"/>
      <c r="J361" s="269"/>
      <c r="K361" s="269"/>
    </row>
    <row r="362" spans="1:11">
      <c r="A362" s="307"/>
      <c r="B362" s="268"/>
      <c r="E362" s="269"/>
      <c r="F362" s="269"/>
      <c r="G362" s="269"/>
      <c r="H362" s="269"/>
      <c r="I362" s="269"/>
      <c r="J362" s="269"/>
      <c r="K362" s="269"/>
    </row>
    <row r="363" spans="1:11">
      <c r="A363" s="307"/>
      <c r="B363" s="268"/>
      <c r="E363" s="269"/>
      <c r="F363" s="269"/>
      <c r="G363" s="269"/>
      <c r="H363" s="269"/>
      <c r="I363" s="269"/>
      <c r="J363" s="269"/>
      <c r="K363" s="269"/>
    </row>
    <row r="364" spans="1:11">
      <c r="A364" s="307"/>
      <c r="B364" s="268"/>
      <c r="E364" s="269"/>
      <c r="F364" s="269"/>
      <c r="G364" s="269"/>
      <c r="H364" s="269"/>
      <c r="I364" s="269"/>
      <c r="J364" s="269"/>
      <c r="K364" s="269"/>
    </row>
    <row r="365" spans="1:11">
      <c r="A365" s="307"/>
      <c r="B365" s="268"/>
      <c r="E365" s="269"/>
      <c r="F365" s="269"/>
      <c r="G365" s="269"/>
      <c r="H365" s="269"/>
      <c r="I365" s="269"/>
      <c r="J365" s="269"/>
      <c r="K365" s="269"/>
    </row>
    <row r="366" spans="1:11">
      <c r="A366" s="307"/>
      <c r="B366" s="268"/>
      <c r="E366" s="269"/>
      <c r="F366" s="269"/>
      <c r="G366" s="269"/>
      <c r="H366" s="269"/>
      <c r="I366" s="269"/>
      <c r="J366" s="269"/>
      <c r="K366" s="269"/>
    </row>
    <row r="367" spans="1:11">
      <c r="A367" s="307"/>
      <c r="B367" s="268"/>
      <c r="E367" s="269"/>
      <c r="F367" s="269"/>
      <c r="G367" s="269"/>
      <c r="H367" s="269"/>
      <c r="I367" s="269"/>
      <c r="J367" s="269"/>
      <c r="K367" s="269"/>
    </row>
    <row r="368" spans="1:11">
      <c r="A368" s="307"/>
      <c r="B368" s="268"/>
      <c r="E368" s="269"/>
      <c r="F368" s="269"/>
      <c r="G368" s="269"/>
      <c r="H368" s="269"/>
      <c r="I368" s="269"/>
      <c r="J368" s="269"/>
      <c r="K368" s="269"/>
    </row>
    <row r="369" spans="1:11">
      <c r="A369" s="307"/>
      <c r="B369" s="268"/>
      <c r="E369" s="269"/>
      <c r="F369" s="269"/>
      <c r="G369" s="269"/>
      <c r="H369" s="269"/>
      <c r="I369" s="269"/>
      <c r="J369" s="269"/>
      <c r="K369" s="269"/>
    </row>
    <row r="370" spans="1:11">
      <c r="A370" s="307"/>
      <c r="B370" s="268"/>
      <c r="E370" s="269"/>
      <c r="F370" s="269"/>
      <c r="G370" s="269"/>
      <c r="H370" s="269"/>
      <c r="I370" s="269"/>
      <c r="J370" s="269"/>
      <c r="K370" s="269"/>
    </row>
    <row r="371" spans="1:11">
      <c r="A371" s="307"/>
      <c r="B371" s="268"/>
      <c r="E371" s="269"/>
      <c r="F371" s="269"/>
      <c r="G371" s="269"/>
      <c r="H371" s="269"/>
      <c r="I371" s="269"/>
      <c r="J371" s="269"/>
      <c r="K371" s="269"/>
    </row>
    <row r="372" spans="1:11">
      <c r="A372" s="307"/>
      <c r="B372" s="268"/>
      <c r="E372" s="269"/>
      <c r="F372" s="269"/>
      <c r="G372" s="269"/>
      <c r="H372" s="269"/>
      <c r="I372" s="269"/>
      <c r="J372" s="269"/>
      <c r="K372" s="269"/>
    </row>
    <row r="373" spans="1:11">
      <c r="A373" s="307"/>
      <c r="B373" s="268"/>
      <c r="E373" s="269"/>
      <c r="F373" s="269"/>
      <c r="G373" s="269"/>
      <c r="H373" s="269"/>
      <c r="I373" s="269"/>
      <c r="J373" s="269"/>
      <c r="K373" s="269"/>
    </row>
    <row r="374" spans="1:11">
      <c r="A374" s="307"/>
      <c r="B374" s="268"/>
      <c r="E374" s="269"/>
      <c r="F374" s="269"/>
      <c r="G374" s="269"/>
      <c r="H374" s="269"/>
      <c r="I374" s="269"/>
      <c r="J374" s="269"/>
      <c r="K374" s="269"/>
    </row>
    <row r="375" spans="1:11">
      <c r="A375" s="307"/>
      <c r="B375" s="268"/>
      <c r="E375" s="269"/>
      <c r="F375" s="269"/>
      <c r="G375" s="269"/>
      <c r="H375" s="269"/>
      <c r="I375" s="269"/>
      <c r="J375" s="269"/>
      <c r="K375" s="269"/>
    </row>
    <row r="376" spans="1:11">
      <c r="A376" s="307"/>
      <c r="B376" s="268"/>
      <c r="E376" s="269"/>
      <c r="F376" s="269"/>
      <c r="G376" s="269"/>
      <c r="H376" s="269"/>
      <c r="I376" s="269"/>
      <c r="J376" s="269"/>
      <c r="K376" s="269"/>
    </row>
    <row r="377" spans="1:11">
      <c r="A377" s="307"/>
      <c r="B377" s="268"/>
      <c r="E377" s="269"/>
      <c r="F377" s="269"/>
      <c r="G377" s="269"/>
      <c r="H377" s="269"/>
      <c r="I377" s="269"/>
      <c r="J377" s="269"/>
      <c r="K377" s="269"/>
    </row>
    <row r="378" spans="1:11">
      <c r="A378" s="307"/>
      <c r="B378" s="268"/>
      <c r="E378" s="269"/>
      <c r="F378" s="269"/>
      <c r="G378" s="269"/>
      <c r="H378" s="269"/>
      <c r="I378" s="269"/>
      <c r="J378" s="269"/>
      <c r="K378" s="269"/>
    </row>
    <row r="379" spans="1:11">
      <c r="A379" s="307"/>
      <c r="B379" s="268"/>
      <c r="E379" s="269"/>
      <c r="F379" s="269"/>
      <c r="G379" s="269"/>
      <c r="H379" s="269"/>
      <c r="I379" s="269"/>
      <c r="J379" s="269"/>
      <c r="K379" s="269"/>
    </row>
    <row r="380" spans="1:11">
      <c r="A380" s="307"/>
      <c r="B380" s="268"/>
      <c r="E380" s="269"/>
      <c r="F380" s="269"/>
      <c r="G380" s="269"/>
      <c r="H380" s="269"/>
      <c r="I380" s="269"/>
      <c r="J380" s="269"/>
      <c r="K380" s="269"/>
    </row>
    <row r="381" spans="1:11">
      <c r="A381" s="307"/>
      <c r="B381" s="268"/>
      <c r="E381" s="269"/>
      <c r="F381" s="269"/>
      <c r="G381" s="269"/>
      <c r="H381" s="269"/>
      <c r="I381" s="269"/>
      <c r="J381" s="269"/>
      <c r="K381" s="269"/>
    </row>
    <row r="382" spans="1:11">
      <c r="A382" s="307"/>
      <c r="B382" s="268"/>
      <c r="E382" s="269"/>
      <c r="F382" s="269"/>
      <c r="G382" s="269"/>
      <c r="H382" s="269"/>
      <c r="I382" s="269"/>
      <c r="J382" s="269"/>
      <c r="K382" s="269"/>
    </row>
    <row r="383" spans="1:11">
      <c r="A383" s="307"/>
      <c r="B383" s="268"/>
      <c r="E383" s="269"/>
      <c r="F383" s="269"/>
      <c r="G383" s="269"/>
      <c r="H383" s="269"/>
      <c r="I383" s="269"/>
      <c r="J383" s="269"/>
      <c r="K383" s="269"/>
    </row>
    <row r="384" spans="1:11">
      <c r="A384" s="307"/>
      <c r="B384" s="268"/>
      <c r="E384" s="269"/>
      <c r="F384" s="269"/>
      <c r="G384" s="269"/>
      <c r="H384" s="269"/>
      <c r="I384" s="269"/>
      <c r="J384" s="269"/>
      <c r="K384" s="269"/>
    </row>
    <row r="385" spans="1:11">
      <c r="A385" s="307"/>
      <c r="B385" s="268"/>
      <c r="E385" s="269"/>
      <c r="F385" s="269"/>
      <c r="G385" s="269"/>
      <c r="H385" s="269"/>
      <c r="I385" s="269"/>
      <c r="J385" s="269"/>
      <c r="K385" s="269"/>
    </row>
    <row r="386" spans="1:11">
      <c r="A386" s="307"/>
      <c r="B386" s="268"/>
      <c r="E386" s="269"/>
      <c r="F386" s="269"/>
      <c r="G386" s="269"/>
      <c r="H386" s="269"/>
      <c r="I386" s="269"/>
      <c r="J386" s="269"/>
      <c r="K386" s="269"/>
    </row>
    <row r="387" spans="1:11">
      <c r="A387" s="307"/>
      <c r="B387" s="268"/>
      <c r="E387" s="269"/>
      <c r="F387" s="269"/>
      <c r="G387" s="269"/>
      <c r="H387" s="269"/>
      <c r="I387" s="269"/>
      <c r="J387" s="269"/>
      <c r="K387" s="269"/>
    </row>
    <row r="388" spans="1:11">
      <c r="A388" s="307"/>
      <c r="B388" s="268"/>
      <c r="E388" s="269"/>
      <c r="F388" s="269"/>
      <c r="G388" s="269"/>
      <c r="H388" s="269"/>
      <c r="I388" s="269"/>
      <c r="J388" s="269"/>
      <c r="K388" s="269"/>
    </row>
    <row r="389" spans="1:11">
      <c r="A389" s="307"/>
      <c r="B389" s="268"/>
      <c r="E389" s="269"/>
      <c r="F389" s="269"/>
      <c r="G389" s="269"/>
      <c r="H389" s="269"/>
      <c r="I389" s="269"/>
      <c r="J389" s="269"/>
      <c r="K389" s="269"/>
    </row>
    <row r="390" spans="1:11">
      <c r="A390" s="307"/>
      <c r="B390" s="268"/>
      <c r="E390" s="269"/>
      <c r="F390" s="269"/>
      <c r="G390" s="269"/>
      <c r="H390" s="269"/>
      <c r="I390" s="269"/>
      <c r="J390" s="269"/>
      <c r="K390" s="269"/>
    </row>
    <row r="391" spans="1:11">
      <c r="A391" s="307"/>
      <c r="B391" s="268"/>
      <c r="E391" s="269"/>
      <c r="F391" s="269"/>
      <c r="G391" s="269"/>
      <c r="H391" s="269"/>
      <c r="I391" s="269"/>
      <c r="J391" s="269"/>
      <c r="K391" s="269"/>
    </row>
    <row r="392" spans="1:11">
      <c r="A392" s="307"/>
      <c r="B392" s="268"/>
      <c r="E392" s="269"/>
      <c r="F392" s="269"/>
      <c r="G392" s="269"/>
      <c r="H392" s="269"/>
      <c r="I392" s="269"/>
      <c r="J392" s="269"/>
      <c r="K392" s="269"/>
    </row>
    <row r="393" spans="1:11">
      <c r="A393" s="307"/>
      <c r="B393" s="268"/>
      <c r="E393" s="269"/>
      <c r="F393" s="269"/>
      <c r="G393" s="269"/>
      <c r="H393" s="269"/>
      <c r="I393" s="269"/>
      <c r="J393" s="269"/>
      <c r="K393" s="269"/>
    </row>
    <row r="394" spans="1:11">
      <c r="A394" s="307"/>
      <c r="B394" s="268"/>
      <c r="E394" s="269"/>
      <c r="F394" s="269"/>
      <c r="G394" s="269"/>
      <c r="H394" s="269"/>
      <c r="I394" s="269"/>
      <c r="J394" s="269"/>
      <c r="K394" s="269"/>
    </row>
    <row r="395" spans="1:11">
      <c r="A395" s="307"/>
      <c r="B395" s="268"/>
      <c r="E395" s="269"/>
      <c r="F395" s="269"/>
      <c r="G395" s="269"/>
      <c r="H395" s="269"/>
      <c r="I395" s="269"/>
      <c r="J395" s="269"/>
      <c r="K395" s="269"/>
    </row>
    <row r="396" spans="1:11">
      <c r="A396" s="307"/>
      <c r="B396" s="268"/>
      <c r="E396" s="269"/>
      <c r="F396" s="269"/>
      <c r="G396" s="269"/>
      <c r="H396" s="269"/>
      <c r="I396" s="269"/>
      <c r="J396" s="269"/>
      <c r="K396" s="269"/>
    </row>
    <row r="397" spans="1:11">
      <c r="A397" s="307"/>
      <c r="B397" s="268"/>
      <c r="E397" s="269"/>
      <c r="F397" s="269"/>
      <c r="G397" s="269"/>
      <c r="H397" s="269"/>
      <c r="I397" s="269"/>
      <c r="J397" s="269"/>
      <c r="K397" s="269"/>
    </row>
    <row r="398" spans="1:11">
      <c r="A398" s="307"/>
      <c r="B398" s="268"/>
      <c r="E398" s="269"/>
      <c r="F398" s="269"/>
      <c r="G398" s="269"/>
      <c r="H398" s="269"/>
      <c r="I398" s="269"/>
      <c r="J398" s="269"/>
      <c r="K398" s="269"/>
    </row>
    <row r="399" spans="1:11">
      <c r="A399" s="307"/>
      <c r="B399" s="268"/>
      <c r="E399" s="269"/>
      <c r="F399" s="269"/>
      <c r="G399" s="269"/>
      <c r="H399" s="269"/>
      <c r="I399" s="269"/>
      <c r="J399" s="269"/>
      <c r="K399" s="269"/>
    </row>
    <row r="400" spans="1:11">
      <c r="A400" s="307"/>
      <c r="B400" s="268"/>
      <c r="E400" s="269"/>
      <c r="F400" s="269"/>
      <c r="G400" s="269"/>
      <c r="H400" s="269"/>
      <c r="I400" s="269"/>
      <c r="J400" s="269"/>
      <c r="K400" s="269"/>
    </row>
    <row r="401" spans="1:11">
      <c r="A401" s="307"/>
      <c r="B401" s="268"/>
      <c r="E401" s="269"/>
      <c r="F401" s="269"/>
      <c r="G401" s="269"/>
      <c r="H401" s="269"/>
      <c r="I401" s="269"/>
      <c r="J401" s="269"/>
      <c r="K401" s="269"/>
    </row>
    <row r="402" spans="1:11">
      <c r="A402" s="307"/>
      <c r="B402" s="268"/>
      <c r="E402" s="269"/>
      <c r="F402" s="269"/>
      <c r="G402" s="269"/>
      <c r="H402" s="269"/>
      <c r="I402" s="269"/>
      <c r="J402" s="269"/>
      <c r="K402" s="269"/>
    </row>
    <row r="403" spans="1:11">
      <c r="A403" s="307"/>
      <c r="B403" s="268"/>
      <c r="E403" s="269"/>
      <c r="F403" s="269"/>
      <c r="G403" s="269"/>
      <c r="H403" s="269"/>
      <c r="I403" s="269"/>
      <c r="J403" s="269"/>
      <c r="K403" s="269"/>
    </row>
    <row r="404" spans="1:11">
      <c r="A404" s="307"/>
      <c r="B404" s="268"/>
      <c r="E404" s="269"/>
      <c r="F404" s="269"/>
      <c r="G404" s="269"/>
      <c r="H404" s="269"/>
      <c r="I404" s="269"/>
      <c r="J404" s="269"/>
      <c r="K404" s="269"/>
    </row>
    <row r="405" spans="1:11">
      <c r="A405" s="307"/>
      <c r="B405" s="268"/>
      <c r="E405" s="269"/>
      <c r="F405" s="269"/>
      <c r="G405" s="269"/>
      <c r="H405" s="269"/>
      <c r="I405" s="269"/>
      <c r="J405" s="269"/>
      <c r="K405" s="269"/>
    </row>
    <row r="406" spans="1:11">
      <c r="A406" s="307"/>
      <c r="B406" s="268"/>
      <c r="E406" s="269"/>
      <c r="F406" s="269"/>
      <c r="G406" s="269"/>
      <c r="H406" s="269"/>
      <c r="I406" s="269"/>
      <c r="J406" s="269"/>
      <c r="K406" s="269"/>
    </row>
    <row r="407" spans="1:11">
      <c r="A407" s="307"/>
      <c r="B407" s="268"/>
      <c r="E407" s="269"/>
      <c r="F407" s="269"/>
      <c r="G407" s="269"/>
      <c r="H407" s="269"/>
      <c r="I407" s="269"/>
      <c r="J407" s="269"/>
      <c r="K407" s="269"/>
    </row>
    <row r="408" spans="1:11">
      <c r="A408" s="307"/>
      <c r="B408" s="268"/>
      <c r="E408" s="269"/>
      <c r="F408" s="269"/>
      <c r="G408" s="269"/>
      <c r="H408" s="269"/>
      <c r="I408" s="269"/>
      <c r="J408" s="269"/>
      <c r="K408" s="269"/>
    </row>
    <row r="409" spans="1:11">
      <c r="A409" s="307"/>
      <c r="B409" s="268"/>
      <c r="E409" s="269"/>
      <c r="F409" s="269"/>
      <c r="G409" s="269"/>
      <c r="H409" s="269"/>
      <c r="I409" s="269"/>
      <c r="J409" s="269"/>
      <c r="K409" s="269"/>
    </row>
    <row r="410" spans="1:11">
      <c r="A410" s="307"/>
      <c r="B410" s="268"/>
      <c r="E410" s="269"/>
      <c r="F410" s="269"/>
      <c r="G410" s="269"/>
      <c r="H410" s="269"/>
      <c r="I410" s="269"/>
      <c r="J410" s="269"/>
      <c r="K410" s="269"/>
    </row>
    <row r="411" spans="1:11">
      <c r="A411" s="307"/>
      <c r="B411" s="268"/>
      <c r="E411" s="269"/>
      <c r="F411" s="269"/>
      <c r="G411" s="269"/>
      <c r="H411" s="269"/>
      <c r="I411" s="269"/>
      <c r="J411" s="269"/>
      <c r="K411" s="269"/>
    </row>
    <row r="412" spans="1:11">
      <c r="A412" s="307"/>
      <c r="B412" s="268"/>
      <c r="E412" s="269"/>
      <c r="F412" s="269"/>
      <c r="G412" s="269"/>
      <c r="H412" s="269"/>
      <c r="I412" s="269"/>
      <c r="J412" s="269"/>
      <c r="K412" s="269"/>
    </row>
    <row r="413" spans="1:11">
      <c r="A413" s="307"/>
      <c r="B413" s="268"/>
      <c r="E413" s="269"/>
      <c r="F413" s="269"/>
      <c r="G413" s="269"/>
      <c r="H413" s="269"/>
      <c r="I413" s="269"/>
      <c r="J413" s="269"/>
      <c r="K413" s="269"/>
    </row>
    <row r="414" spans="1:11">
      <c r="A414" s="307"/>
      <c r="B414" s="268"/>
      <c r="E414" s="269"/>
      <c r="F414" s="269"/>
      <c r="G414" s="269"/>
      <c r="H414" s="269"/>
      <c r="I414" s="269"/>
      <c r="J414" s="269"/>
      <c r="K414" s="269"/>
    </row>
    <row r="415" spans="1:11">
      <c r="A415" s="307"/>
      <c r="B415" s="268"/>
      <c r="E415" s="269"/>
      <c r="F415" s="269"/>
      <c r="G415" s="269"/>
      <c r="H415" s="269"/>
      <c r="I415" s="269"/>
      <c r="J415" s="269"/>
      <c r="K415" s="269"/>
    </row>
    <row r="416" spans="1:11">
      <c r="A416" s="307"/>
      <c r="B416" s="268"/>
      <c r="E416" s="269"/>
      <c r="F416" s="269"/>
      <c r="G416" s="269"/>
      <c r="H416" s="269"/>
      <c r="I416" s="269"/>
      <c r="J416" s="269"/>
      <c r="K416" s="269"/>
    </row>
    <row r="417" spans="1:11">
      <c r="A417" s="307"/>
      <c r="B417" s="268"/>
      <c r="E417" s="269"/>
      <c r="F417" s="269"/>
      <c r="G417" s="269"/>
      <c r="H417" s="269"/>
      <c r="I417" s="269"/>
      <c r="J417" s="269"/>
      <c r="K417" s="269"/>
    </row>
    <row r="418" spans="1:11">
      <c r="A418" s="307"/>
      <c r="B418" s="268"/>
      <c r="E418" s="269"/>
      <c r="F418" s="269"/>
      <c r="G418" s="269"/>
      <c r="H418" s="269"/>
      <c r="I418" s="269"/>
      <c r="J418" s="269"/>
      <c r="K418" s="269"/>
    </row>
    <row r="419" spans="1:11">
      <c r="A419" s="307"/>
      <c r="B419" s="268"/>
      <c r="E419" s="269"/>
      <c r="F419" s="269"/>
      <c r="G419" s="269"/>
      <c r="H419" s="269"/>
      <c r="I419" s="269"/>
      <c r="J419" s="269"/>
      <c r="K419" s="269"/>
    </row>
    <row r="420" spans="1:11">
      <c r="A420" s="307"/>
      <c r="B420" s="268"/>
      <c r="E420" s="269"/>
      <c r="F420" s="269"/>
      <c r="G420" s="269"/>
      <c r="H420" s="269"/>
      <c r="I420" s="269"/>
      <c r="J420" s="269"/>
      <c r="K420" s="269"/>
    </row>
    <row r="421" spans="1:11">
      <c r="A421" s="307"/>
      <c r="B421" s="268"/>
      <c r="E421" s="269"/>
      <c r="F421" s="269"/>
      <c r="G421" s="269"/>
      <c r="H421" s="269"/>
      <c r="I421" s="269"/>
      <c r="J421" s="269"/>
      <c r="K421" s="269"/>
    </row>
    <row r="422" spans="1:11">
      <c r="A422" s="307"/>
      <c r="B422" s="268"/>
      <c r="E422" s="269"/>
      <c r="F422" s="269"/>
      <c r="G422" s="269"/>
      <c r="H422" s="269"/>
      <c r="I422" s="269"/>
      <c r="J422" s="269"/>
      <c r="K422" s="269"/>
    </row>
    <row r="423" spans="1:11">
      <c r="A423" s="307"/>
      <c r="B423" s="268"/>
      <c r="E423" s="269"/>
      <c r="F423" s="269"/>
      <c r="G423" s="269"/>
      <c r="H423" s="269"/>
      <c r="I423" s="269"/>
      <c r="J423" s="269"/>
      <c r="K423" s="269"/>
    </row>
    <row r="424" spans="1:11">
      <c r="A424" s="307"/>
      <c r="B424" s="268"/>
      <c r="E424" s="269"/>
      <c r="F424" s="269"/>
      <c r="G424" s="269"/>
      <c r="H424" s="269"/>
      <c r="I424" s="269"/>
      <c r="J424" s="269"/>
      <c r="K424" s="269"/>
    </row>
    <row r="425" spans="1:11">
      <c r="A425" s="307"/>
      <c r="B425" s="268"/>
      <c r="E425" s="269"/>
      <c r="F425" s="269"/>
      <c r="G425" s="269"/>
      <c r="H425" s="269"/>
      <c r="I425" s="269"/>
      <c r="J425" s="269"/>
      <c r="K425" s="269"/>
    </row>
    <row r="426" spans="1:11">
      <c r="A426" s="307"/>
      <c r="B426" s="268"/>
      <c r="E426" s="269"/>
      <c r="F426" s="269"/>
      <c r="G426" s="269"/>
      <c r="H426" s="269"/>
      <c r="I426" s="269"/>
      <c r="J426" s="269"/>
      <c r="K426" s="269"/>
    </row>
    <row r="427" spans="1:11">
      <c r="A427" s="307"/>
      <c r="B427" s="268"/>
      <c r="E427" s="269"/>
      <c r="F427" s="269"/>
      <c r="G427" s="269"/>
      <c r="H427" s="269"/>
      <c r="I427" s="269"/>
      <c r="J427" s="269"/>
      <c r="K427" s="269"/>
    </row>
    <row r="428" spans="1:11">
      <c r="A428" s="307"/>
      <c r="B428" s="268"/>
      <c r="E428" s="269"/>
      <c r="F428" s="269"/>
      <c r="G428" s="269"/>
      <c r="H428" s="269"/>
      <c r="I428" s="269"/>
      <c r="J428" s="269"/>
      <c r="K428" s="269"/>
    </row>
    <row r="429" spans="1:11">
      <c r="A429" s="307"/>
      <c r="B429" s="268"/>
      <c r="E429" s="269"/>
      <c r="F429" s="269"/>
      <c r="G429" s="269"/>
      <c r="H429" s="269"/>
      <c r="I429" s="269"/>
      <c r="J429" s="269"/>
      <c r="K429" s="269"/>
    </row>
    <row r="430" spans="1:11">
      <c r="A430" s="307"/>
      <c r="B430" s="268"/>
      <c r="E430" s="269"/>
      <c r="F430" s="269"/>
      <c r="G430" s="269"/>
      <c r="H430" s="269"/>
      <c r="I430" s="269"/>
      <c r="J430" s="269"/>
      <c r="K430" s="269"/>
    </row>
    <row r="431" spans="1:11">
      <c r="A431" s="307"/>
      <c r="B431" s="268"/>
      <c r="E431" s="269"/>
      <c r="F431" s="269"/>
      <c r="G431" s="269"/>
      <c r="H431" s="269"/>
      <c r="I431" s="269"/>
      <c r="J431" s="269"/>
      <c r="K431" s="269"/>
    </row>
    <row r="432" spans="1:11">
      <c r="A432" s="307"/>
      <c r="B432" s="268"/>
      <c r="E432" s="269"/>
      <c r="F432" s="269"/>
      <c r="G432" s="269"/>
      <c r="H432" s="269"/>
      <c r="I432" s="269"/>
      <c r="J432" s="269"/>
      <c r="K432" s="269"/>
    </row>
    <row r="433" spans="1:11">
      <c r="A433" s="307"/>
      <c r="B433" s="268"/>
      <c r="E433" s="269"/>
      <c r="F433" s="269"/>
      <c r="G433" s="269"/>
      <c r="H433" s="269"/>
      <c r="I433" s="269"/>
      <c r="J433" s="269"/>
      <c r="K433" s="269"/>
    </row>
    <row r="434" spans="1:11">
      <c r="A434" s="307"/>
      <c r="B434" s="268"/>
      <c r="E434" s="269"/>
      <c r="F434" s="269"/>
      <c r="G434" s="269"/>
      <c r="H434" s="269"/>
      <c r="I434" s="269"/>
      <c r="J434" s="269"/>
      <c r="K434" s="269"/>
    </row>
    <row r="435" spans="1:11">
      <c r="A435" s="307"/>
      <c r="B435" s="268"/>
      <c r="E435" s="269"/>
      <c r="F435" s="269"/>
      <c r="G435" s="269"/>
      <c r="H435" s="269"/>
      <c r="I435" s="269"/>
      <c r="J435" s="269"/>
      <c r="K435" s="269"/>
    </row>
    <row r="436" spans="1:11">
      <c r="A436" s="307"/>
      <c r="B436" s="268"/>
      <c r="E436" s="269"/>
      <c r="F436" s="269"/>
      <c r="G436" s="269"/>
      <c r="H436" s="269"/>
      <c r="I436" s="269"/>
      <c r="J436" s="269"/>
      <c r="K436" s="269"/>
    </row>
    <row r="437" spans="1:11">
      <c r="A437" s="307"/>
      <c r="B437" s="268"/>
      <c r="E437" s="269"/>
      <c r="F437" s="269"/>
      <c r="G437" s="269"/>
      <c r="H437" s="269"/>
      <c r="I437" s="269"/>
      <c r="J437" s="269"/>
      <c r="K437" s="269"/>
    </row>
    <row r="438" spans="1:11">
      <c r="A438" s="307"/>
      <c r="B438" s="268"/>
      <c r="E438" s="269"/>
      <c r="F438" s="269"/>
      <c r="G438" s="269"/>
      <c r="H438" s="269"/>
      <c r="I438" s="269"/>
      <c r="J438" s="269"/>
      <c r="K438" s="269"/>
    </row>
    <row r="439" spans="1:11">
      <c r="A439" s="307"/>
      <c r="B439" s="268"/>
      <c r="E439" s="269"/>
      <c r="F439" s="269"/>
      <c r="G439" s="269"/>
      <c r="H439" s="269"/>
      <c r="I439" s="269"/>
      <c r="J439" s="269"/>
      <c r="K439" s="269"/>
    </row>
    <row r="440" spans="1:11">
      <c r="A440" s="307"/>
      <c r="B440" s="268"/>
      <c r="E440" s="269"/>
      <c r="F440" s="269"/>
      <c r="G440" s="269"/>
      <c r="H440" s="269"/>
      <c r="I440" s="269"/>
      <c r="J440" s="269"/>
      <c r="K440" s="269"/>
    </row>
    <row r="441" spans="1:11">
      <c r="A441" s="307"/>
      <c r="B441" s="268"/>
      <c r="E441" s="269"/>
      <c r="F441" s="269"/>
      <c r="G441" s="269"/>
      <c r="H441" s="269"/>
      <c r="I441" s="269"/>
      <c r="J441" s="269"/>
      <c r="K441" s="269"/>
    </row>
    <row r="442" spans="1:11">
      <c r="A442" s="307"/>
      <c r="B442" s="268"/>
      <c r="E442" s="269"/>
      <c r="F442" s="269"/>
      <c r="G442" s="269"/>
      <c r="H442" s="269"/>
      <c r="I442" s="269"/>
      <c r="J442" s="269"/>
      <c r="K442" s="269"/>
    </row>
    <row r="443" spans="1:11">
      <c r="A443" s="307"/>
      <c r="B443" s="268"/>
      <c r="E443" s="269"/>
      <c r="F443" s="269"/>
      <c r="G443" s="269"/>
      <c r="H443" s="269"/>
      <c r="I443" s="269"/>
      <c r="J443" s="269"/>
      <c r="K443" s="269"/>
    </row>
    <row r="444" spans="1:11">
      <c r="A444" s="307"/>
      <c r="B444" s="268"/>
      <c r="E444" s="269"/>
      <c r="F444" s="269"/>
      <c r="G444" s="269"/>
      <c r="H444" s="269"/>
      <c r="I444" s="269"/>
      <c r="J444" s="269"/>
      <c r="K444" s="269"/>
    </row>
    <row r="445" spans="1:11">
      <c r="A445" s="307"/>
      <c r="B445" s="268"/>
      <c r="E445" s="269"/>
      <c r="F445" s="269"/>
      <c r="G445" s="269"/>
      <c r="H445" s="269"/>
      <c r="I445" s="269"/>
      <c r="J445" s="269"/>
      <c r="K445" s="269"/>
    </row>
    <row r="446" spans="1:11">
      <c r="A446" s="307"/>
      <c r="B446" s="268"/>
      <c r="E446" s="269"/>
      <c r="F446" s="269"/>
      <c r="G446" s="269"/>
      <c r="H446" s="269"/>
      <c r="I446" s="269"/>
      <c r="J446" s="269"/>
      <c r="K446" s="269"/>
    </row>
    <row r="447" spans="1:11">
      <c r="A447" s="307"/>
      <c r="B447" s="268"/>
      <c r="E447" s="269"/>
      <c r="F447" s="269"/>
      <c r="G447" s="269"/>
      <c r="H447" s="269"/>
      <c r="I447" s="269"/>
      <c r="J447" s="269"/>
      <c r="K447" s="269"/>
    </row>
    <row r="448" spans="1:11">
      <c r="A448" s="307"/>
      <c r="B448" s="268"/>
      <c r="E448" s="269"/>
      <c r="F448" s="269"/>
      <c r="G448" s="269"/>
      <c r="H448" s="269"/>
      <c r="I448" s="269"/>
      <c r="J448" s="269"/>
      <c r="K448" s="269"/>
    </row>
    <row r="449" spans="1:11">
      <c r="A449" s="307"/>
      <c r="B449" s="268"/>
      <c r="E449" s="269"/>
      <c r="F449" s="269"/>
      <c r="G449" s="269"/>
      <c r="H449" s="269"/>
      <c r="I449" s="269"/>
      <c r="J449" s="269"/>
      <c r="K449" s="269"/>
    </row>
    <row r="450" spans="1:11">
      <c r="A450" s="307"/>
      <c r="B450" s="268"/>
      <c r="E450" s="269"/>
      <c r="F450" s="269"/>
      <c r="G450" s="269"/>
      <c r="H450" s="269"/>
      <c r="I450" s="269"/>
      <c r="J450" s="269"/>
      <c r="K450" s="269"/>
    </row>
    <row r="451" spans="1:11">
      <c r="A451" s="307"/>
      <c r="B451" s="268"/>
      <c r="E451" s="269"/>
      <c r="F451" s="269"/>
      <c r="G451" s="269"/>
      <c r="H451" s="269"/>
      <c r="I451" s="269"/>
      <c r="J451" s="269"/>
      <c r="K451" s="269"/>
    </row>
    <row r="452" spans="1:11">
      <c r="A452" s="307"/>
      <c r="B452" s="268"/>
      <c r="E452" s="269"/>
      <c r="F452" s="269"/>
      <c r="G452" s="269"/>
      <c r="H452" s="269"/>
      <c r="I452" s="269"/>
      <c r="J452" s="269"/>
      <c r="K452" s="269"/>
    </row>
    <row r="453" spans="1:11">
      <c r="A453" s="307"/>
      <c r="B453" s="268"/>
      <c r="E453" s="269"/>
      <c r="F453" s="269"/>
      <c r="G453" s="269"/>
      <c r="H453" s="269"/>
      <c r="I453" s="269"/>
      <c r="J453" s="269"/>
      <c r="K453" s="269"/>
    </row>
    <row r="454" spans="1:11">
      <c r="A454" s="307"/>
      <c r="B454" s="268"/>
      <c r="E454" s="269"/>
      <c r="F454" s="269"/>
      <c r="G454" s="269"/>
      <c r="H454" s="269"/>
      <c r="I454" s="269"/>
      <c r="J454" s="269"/>
      <c r="K454" s="269"/>
    </row>
    <row r="455" spans="1:11">
      <c r="A455" s="307"/>
      <c r="B455" s="268"/>
      <c r="E455" s="269"/>
      <c r="F455" s="269"/>
      <c r="G455" s="269"/>
      <c r="H455" s="269"/>
      <c r="I455" s="269"/>
      <c r="J455" s="269"/>
      <c r="K455" s="269"/>
    </row>
    <row r="456" spans="1:11">
      <c r="A456" s="307"/>
      <c r="B456" s="268"/>
      <c r="E456" s="269"/>
      <c r="F456" s="269"/>
      <c r="G456" s="269"/>
      <c r="H456" s="269"/>
      <c r="I456" s="269"/>
      <c r="J456" s="269"/>
      <c r="K456" s="269"/>
    </row>
    <row r="457" spans="1:11">
      <c r="A457" s="307"/>
      <c r="B457" s="268"/>
      <c r="E457" s="269"/>
      <c r="F457" s="269"/>
      <c r="G457" s="269"/>
      <c r="H457" s="269"/>
      <c r="I457" s="269"/>
      <c r="J457" s="269"/>
      <c r="K457" s="269"/>
    </row>
    <row r="458" spans="1:11">
      <c r="A458" s="307"/>
      <c r="B458" s="268"/>
      <c r="E458" s="269"/>
      <c r="F458" s="269"/>
      <c r="G458" s="269"/>
      <c r="H458" s="269"/>
      <c r="I458" s="269"/>
      <c r="J458" s="269"/>
      <c r="K458" s="269"/>
    </row>
    <row r="459" spans="1:11">
      <c r="A459" s="307"/>
      <c r="B459" s="268"/>
      <c r="E459" s="269"/>
      <c r="F459" s="269"/>
      <c r="G459" s="269"/>
      <c r="H459" s="269"/>
      <c r="I459" s="269"/>
      <c r="J459" s="269"/>
      <c r="K459" s="269"/>
    </row>
    <row r="460" spans="1:11">
      <c r="A460" s="307"/>
      <c r="B460" s="268"/>
      <c r="E460" s="269"/>
      <c r="F460" s="269"/>
      <c r="G460" s="269"/>
      <c r="H460" s="269"/>
      <c r="I460" s="269"/>
      <c r="J460" s="269"/>
      <c r="K460" s="269"/>
    </row>
    <row r="461" spans="1:11">
      <c r="A461" s="307"/>
      <c r="B461" s="268"/>
      <c r="E461" s="269"/>
      <c r="F461" s="269"/>
      <c r="G461" s="269"/>
      <c r="H461" s="269"/>
      <c r="I461" s="269"/>
      <c r="J461" s="269"/>
      <c r="K461" s="269"/>
    </row>
    <row r="462" spans="1:11">
      <c r="A462" s="307"/>
      <c r="B462" s="268"/>
      <c r="E462" s="269"/>
      <c r="F462" s="269"/>
      <c r="G462" s="269"/>
      <c r="H462" s="269"/>
      <c r="I462" s="269"/>
      <c r="J462" s="269"/>
      <c r="K462" s="269"/>
    </row>
    <row r="463" spans="1:11">
      <c r="A463" s="307"/>
      <c r="B463" s="268"/>
      <c r="E463" s="269"/>
      <c r="F463" s="269"/>
      <c r="G463" s="269"/>
      <c r="H463" s="269"/>
      <c r="I463" s="269"/>
      <c r="J463" s="269"/>
      <c r="K463" s="269"/>
    </row>
    <row r="464" spans="1:11">
      <c r="A464" s="307"/>
      <c r="B464" s="268"/>
      <c r="E464" s="269"/>
      <c r="F464" s="269"/>
      <c r="G464" s="269"/>
      <c r="H464" s="269"/>
      <c r="I464" s="269"/>
      <c r="J464" s="269"/>
      <c r="K464" s="269"/>
    </row>
    <row r="465" spans="1:11">
      <c r="A465" s="307"/>
      <c r="B465" s="268"/>
      <c r="E465" s="269"/>
      <c r="F465" s="269"/>
      <c r="G465" s="269"/>
      <c r="H465" s="269"/>
      <c r="I465" s="269"/>
      <c r="J465" s="269"/>
      <c r="K465" s="269"/>
    </row>
    <row r="466" spans="1:11">
      <c r="A466" s="307"/>
      <c r="B466" s="268"/>
      <c r="E466" s="269"/>
      <c r="F466" s="269"/>
      <c r="G466" s="269"/>
      <c r="H466" s="269"/>
      <c r="I466" s="269"/>
      <c r="J466" s="269"/>
      <c r="K466" s="269"/>
    </row>
    <row r="467" spans="1:11">
      <c r="A467" s="307"/>
      <c r="B467" s="268"/>
      <c r="E467" s="269"/>
      <c r="F467" s="269"/>
      <c r="G467" s="269"/>
      <c r="H467" s="269"/>
      <c r="I467" s="269"/>
      <c r="J467" s="269"/>
      <c r="K467" s="269"/>
    </row>
    <row r="468" spans="1:11">
      <c r="A468" s="307"/>
      <c r="B468" s="268"/>
      <c r="E468" s="269"/>
      <c r="F468" s="269"/>
      <c r="G468" s="269"/>
      <c r="H468" s="269"/>
      <c r="I468" s="269"/>
      <c r="J468" s="269"/>
      <c r="K468" s="269"/>
    </row>
    <row r="469" spans="1:11">
      <c r="A469" s="307"/>
      <c r="B469" s="268"/>
      <c r="E469" s="269"/>
      <c r="F469" s="269"/>
      <c r="G469" s="269"/>
      <c r="H469" s="269"/>
      <c r="I469" s="269"/>
      <c r="J469" s="269"/>
      <c r="K469" s="269"/>
    </row>
    <row r="470" spans="1:11">
      <c r="A470" s="307"/>
      <c r="B470" s="268"/>
      <c r="E470" s="269"/>
      <c r="F470" s="269"/>
      <c r="G470" s="269"/>
      <c r="H470" s="269"/>
      <c r="I470" s="269"/>
      <c r="J470" s="269"/>
      <c r="K470" s="269"/>
    </row>
    <row r="471" spans="1:11">
      <c r="A471" s="307"/>
      <c r="B471" s="268"/>
      <c r="E471" s="269"/>
      <c r="F471" s="269"/>
      <c r="G471" s="269"/>
      <c r="H471" s="269"/>
      <c r="I471" s="269"/>
      <c r="J471" s="269"/>
      <c r="K471" s="269"/>
    </row>
    <row r="472" spans="1:11">
      <c r="A472" s="307"/>
      <c r="B472" s="268"/>
      <c r="E472" s="269"/>
      <c r="F472" s="269"/>
      <c r="G472" s="269"/>
      <c r="H472" s="269"/>
      <c r="I472" s="269"/>
      <c r="J472" s="269"/>
      <c r="K472" s="269"/>
    </row>
    <row r="473" spans="1:11">
      <c r="A473" s="307"/>
      <c r="B473" s="268"/>
      <c r="E473" s="269"/>
      <c r="F473" s="269"/>
      <c r="G473" s="269"/>
      <c r="H473" s="269"/>
      <c r="I473" s="269"/>
      <c r="J473" s="269"/>
      <c r="K473" s="269"/>
    </row>
    <row r="474" spans="1:11">
      <c r="A474" s="307"/>
      <c r="B474" s="268"/>
      <c r="E474" s="269"/>
      <c r="F474" s="269"/>
      <c r="G474" s="269"/>
      <c r="H474" s="269"/>
      <c r="I474" s="269"/>
      <c r="J474" s="269"/>
      <c r="K474" s="269"/>
    </row>
    <row r="475" spans="1:11">
      <c r="A475" s="307"/>
      <c r="B475" s="268"/>
      <c r="E475" s="269"/>
      <c r="F475" s="269"/>
      <c r="G475" s="269"/>
      <c r="H475" s="269"/>
      <c r="I475" s="269"/>
      <c r="J475" s="269"/>
      <c r="K475" s="269"/>
    </row>
    <row r="476" spans="1:11">
      <c r="A476" s="307"/>
      <c r="B476" s="268"/>
      <c r="E476" s="269"/>
      <c r="F476" s="269"/>
      <c r="G476" s="269"/>
      <c r="H476" s="269"/>
      <c r="I476" s="269"/>
      <c r="J476" s="269"/>
      <c r="K476" s="269"/>
    </row>
    <row r="477" spans="1:11">
      <c r="A477" s="307"/>
      <c r="B477" s="268"/>
      <c r="E477" s="269"/>
      <c r="F477" s="269"/>
      <c r="G477" s="269"/>
      <c r="H477" s="269"/>
      <c r="I477" s="269"/>
      <c r="J477" s="269"/>
      <c r="K477" s="269"/>
    </row>
    <row r="478" spans="1:11">
      <c r="A478" s="307"/>
      <c r="B478" s="268"/>
      <c r="E478" s="269"/>
      <c r="F478" s="269"/>
      <c r="G478" s="269"/>
      <c r="H478" s="269"/>
      <c r="I478" s="269"/>
      <c r="J478" s="269"/>
      <c r="K478" s="269"/>
    </row>
    <row r="479" spans="1:11">
      <c r="A479" s="307"/>
      <c r="B479" s="268"/>
      <c r="E479" s="269"/>
      <c r="F479" s="269"/>
      <c r="G479" s="269"/>
      <c r="H479" s="269"/>
      <c r="I479" s="269"/>
      <c r="J479" s="269"/>
      <c r="K479" s="269"/>
    </row>
    <row r="480" spans="1:11">
      <c r="A480" s="307"/>
      <c r="B480" s="268"/>
      <c r="E480" s="269"/>
      <c r="F480" s="269"/>
      <c r="G480" s="269"/>
      <c r="H480" s="269"/>
      <c r="I480" s="269"/>
      <c r="J480" s="269"/>
      <c r="K480" s="269"/>
    </row>
    <row r="481" spans="1:11">
      <c r="A481" s="307"/>
      <c r="B481" s="268"/>
      <c r="E481" s="269"/>
      <c r="F481" s="269"/>
      <c r="G481" s="269"/>
      <c r="H481" s="269"/>
      <c r="I481" s="269"/>
      <c r="J481" s="269"/>
      <c r="K481" s="269"/>
    </row>
    <row r="482" spans="1:11">
      <c r="A482" s="307"/>
      <c r="B482" s="268"/>
      <c r="E482" s="269"/>
      <c r="F482" s="269"/>
      <c r="G482" s="269"/>
      <c r="H482" s="269"/>
      <c r="I482" s="269"/>
      <c r="J482" s="269"/>
      <c r="K482" s="269"/>
    </row>
    <row r="483" spans="1:11">
      <c r="A483" s="307"/>
      <c r="B483" s="268"/>
      <c r="E483" s="269"/>
      <c r="F483" s="269"/>
      <c r="G483" s="269"/>
      <c r="H483" s="269"/>
      <c r="I483" s="269"/>
      <c r="J483" s="269"/>
      <c r="K483" s="269"/>
    </row>
    <row r="484" spans="1:11">
      <c r="A484" s="307"/>
      <c r="B484" s="268"/>
      <c r="E484" s="269"/>
      <c r="F484" s="269"/>
      <c r="G484" s="269"/>
      <c r="H484" s="269"/>
      <c r="I484" s="269"/>
      <c r="J484" s="269"/>
      <c r="K484" s="269"/>
    </row>
    <row r="485" spans="1:11">
      <c r="A485" s="307"/>
      <c r="B485" s="268"/>
      <c r="E485" s="269"/>
      <c r="F485" s="269"/>
      <c r="G485" s="269"/>
      <c r="H485" s="269"/>
      <c r="I485" s="269"/>
      <c r="J485" s="269"/>
      <c r="K485" s="269"/>
    </row>
    <row r="486" spans="1:11">
      <c r="A486" s="307"/>
      <c r="B486" s="268"/>
      <c r="E486" s="269"/>
      <c r="F486" s="269"/>
      <c r="G486" s="269"/>
      <c r="H486" s="269"/>
      <c r="I486" s="269"/>
      <c r="J486" s="269"/>
      <c r="K486" s="269"/>
    </row>
    <row r="487" spans="1:11">
      <c r="A487" s="307"/>
      <c r="B487" s="268"/>
      <c r="E487" s="269"/>
      <c r="F487" s="269"/>
      <c r="G487" s="269"/>
      <c r="H487" s="269"/>
      <c r="I487" s="269"/>
      <c r="J487" s="269"/>
      <c r="K487" s="269"/>
    </row>
    <row r="488" spans="1:11">
      <c r="A488" s="307"/>
      <c r="B488" s="268"/>
      <c r="E488" s="269"/>
      <c r="F488" s="269"/>
      <c r="G488" s="269"/>
      <c r="H488" s="269"/>
      <c r="I488" s="269"/>
      <c r="J488" s="269"/>
      <c r="K488" s="269"/>
    </row>
    <row r="489" spans="1:11">
      <c r="A489" s="307"/>
      <c r="B489" s="268"/>
      <c r="E489" s="269"/>
      <c r="F489" s="269"/>
      <c r="G489" s="269"/>
      <c r="H489" s="269"/>
      <c r="I489" s="269"/>
      <c r="J489" s="269"/>
      <c r="K489" s="269"/>
    </row>
    <row r="490" spans="1:11">
      <c r="A490" s="307"/>
      <c r="B490" s="268"/>
      <c r="E490" s="269"/>
      <c r="F490" s="269"/>
      <c r="G490" s="269"/>
      <c r="H490" s="269"/>
      <c r="I490" s="269"/>
      <c r="J490" s="269"/>
      <c r="K490" s="269"/>
    </row>
    <row r="491" spans="1:11">
      <c r="A491" s="307"/>
      <c r="B491" s="268"/>
      <c r="E491" s="269"/>
      <c r="F491" s="269"/>
      <c r="G491" s="269"/>
      <c r="H491" s="269"/>
      <c r="I491" s="269"/>
      <c r="J491" s="269"/>
      <c r="K491" s="269"/>
    </row>
    <row r="492" spans="1:11">
      <c r="A492" s="307"/>
      <c r="B492" s="268"/>
      <c r="E492" s="269"/>
      <c r="F492" s="269"/>
      <c r="G492" s="269"/>
      <c r="H492" s="269"/>
      <c r="I492" s="269"/>
      <c r="J492" s="269"/>
      <c r="K492" s="269"/>
    </row>
    <row r="493" spans="1:11">
      <c r="A493" s="307"/>
      <c r="B493" s="268"/>
      <c r="E493" s="269"/>
      <c r="F493" s="269"/>
      <c r="G493" s="269"/>
      <c r="H493" s="269"/>
      <c r="I493" s="269"/>
      <c r="J493" s="269"/>
      <c r="K493" s="269"/>
    </row>
    <row r="494" spans="1:11">
      <c r="A494" s="307"/>
      <c r="B494" s="268"/>
      <c r="E494" s="269"/>
      <c r="F494" s="269"/>
      <c r="G494" s="269"/>
      <c r="H494" s="269"/>
      <c r="I494" s="269"/>
      <c r="J494" s="269"/>
      <c r="K494" s="269"/>
    </row>
    <row r="495" spans="1:11">
      <c r="A495" s="307"/>
      <c r="B495" s="268"/>
      <c r="E495" s="269"/>
      <c r="F495" s="269"/>
      <c r="G495" s="269"/>
      <c r="H495" s="269"/>
      <c r="I495" s="269"/>
      <c r="J495" s="269"/>
      <c r="K495" s="269"/>
    </row>
    <row r="496" spans="1:11">
      <c r="A496" s="307"/>
      <c r="B496" s="268"/>
      <c r="E496" s="269"/>
      <c r="F496" s="269"/>
      <c r="G496" s="269"/>
      <c r="H496" s="269"/>
      <c r="I496" s="269"/>
      <c r="J496" s="269"/>
      <c r="K496" s="269"/>
    </row>
    <row r="497" spans="1:11">
      <c r="A497" s="307"/>
      <c r="B497" s="268"/>
      <c r="E497" s="269"/>
      <c r="F497" s="269"/>
      <c r="G497" s="269"/>
      <c r="H497" s="269"/>
      <c r="I497" s="269"/>
      <c r="J497" s="269"/>
      <c r="K497" s="269"/>
    </row>
    <row r="498" spans="1:11">
      <c r="A498" s="307"/>
      <c r="B498" s="268"/>
      <c r="E498" s="269"/>
      <c r="F498" s="269"/>
      <c r="G498" s="269"/>
      <c r="H498" s="269"/>
      <c r="I498" s="269"/>
      <c r="J498" s="269"/>
      <c r="K498" s="269"/>
    </row>
    <row r="499" spans="1:11">
      <c r="A499" s="307"/>
      <c r="B499" s="268"/>
      <c r="E499" s="269"/>
      <c r="F499" s="269"/>
      <c r="G499" s="269"/>
      <c r="H499" s="269"/>
      <c r="I499" s="269"/>
      <c r="J499" s="269"/>
      <c r="K499" s="269"/>
    </row>
    <row r="500" spans="1:11">
      <c r="A500" s="307"/>
      <c r="B500" s="268"/>
      <c r="E500" s="269"/>
      <c r="F500" s="269"/>
      <c r="G500" s="269"/>
      <c r="H500" s="269"/>
      <c r="I500" s="269"/>
      <c r="J500" s="269"/>
      <c r="K500" s="269"/>
    </row>
    <row r="501" spans="1:11">
      <c r="A501" s="307"/>
      <c r="B501" s="268"/>
      <c r="E501" s="269"/>
      <c r="F501" s="269"/>
      <c r="G501" s="269"/>
      <c r="H501" s="269"/>
      <c r="I501" s="269"/>
      <c r="J501" s="269"/>
      <c r="K501" s="269"/>
    </row>
    <row r="502" spans="1:11">
      <c r="A502" s="307"/>
      <c r="B502" s="268"/>
      <c r="E502" s="269"/>
      <c r="F502" s="269"/>
      <c r="G502" s="269"/>
      <c r="H502" s="269"/>
      <c r="I502" s="269"/>
      <c r="J502" s="269"/>
      <c r="K502" s="269"/>
    </row>
    <row r="503" spans="1:11">
      <c r="A503" s="307"/>
      <c r="B503" s="268"/>
      <c r="E503" s="269"/>
      <c r="F503" s="269"/>
      <c r="G503" s="269"/>
      <c r="H503" s="269"/>
      <c r="I503" s="269"/>
      <c r="J503" s="269"/>
      <c r="K503" s="269"/>
    </row>
    <row r="504" spans="1:11">
      <c r="A504" s="307"/>
      <c r="B504" s="268"/>
      <c r="E504" s="269"/>
      <c r="F504" s="269"/>
      <c r="G504" s="269"/>
      <c r="H504" s="269"/>
      <c r="I504" s="269"/>
      <c r="J504" s="269"/>
      <c r="K504" s="269"/>
    </row>
    <row r="505" spans="1:11">
      <c r="A505" s="307"/>
      <c r="B505" s="268"/>
      <c r="E505" s="269"/>
      <c r="F505" s="269"/>
      <c r="G505" s="269"/>
      <c r="H505" s="269"/>
      <c r="I505" s="269"/>
      <c r="J505" s="269"/>
      <c r="K505" s="269"/>
    </row>
    <row r="506" spans="1:11">
      <c r="A506" s="307"/>
      <c r="B506" s="268"/>
      <c r="E506" s="269"/>
      <c r="F506" s="269"/>
      <c r="G506" s="269"/>
      <c r="H506" s="269"/>
      <c r="I506" s="269"/>
      <c r="J506" s="269"/>
      <c r="K506" s="269"/>
    </row>
    <row r="507" spans="1:11">
      <c r="A507" s="307"/>
      <c r="B507" s="268"/>
      <c r="E507" s="269"/>
      <c r="F507" s="269"/>
      <c r="G507" s="269"/>
      <c r="H507" s="269"/>
      <c r="I507" s="269"/>
      <c r="J507" s="269"/>
      <c r="K507" s="269"/>
    </row>
    <row r="508" spans="1:11">
      <c r="A508" s="307"/>
      <c r="B508" s="268"/>
      <c r="E508" s="269"/>
      <c r="F508" s="269"/>
      <c r="G508" s="269"/>
      <c r="H508" s="269"/>
      <c r="I508" s="269"/>
      <c r="J508" s="269"/>
      <c r="K508" s="269"/>
    </row>
    <row r="509" spans="1:11">
      <c r="A509" s="307"/>
      <c r="B509" s="268"/>
      <c r="E509" s="269"/>
      <c r="F509" s="269"/>
      <c r="G509" s="269"/>
      <c r="H509" s="269"/>
      <c r="I509" s="269"/>
      <c r="J509" s="269"/>
      <c r="K509" s="269"/>
    </row>
    <row r="510" spans="1:11">
      <c r="A510" s="307"/>
      <c r="B510" s="268"/>
      <c r="E510" s="269"/>
      <c r="F510" s="269"/>
      <c r="G510" s="269"/>
      <c r="H510" s="269"/>
      <c r="I510" s="269"/>
      <c r="J510" s="269"/>
      <c r="K510" s="269"/>
    </row>
    <row r="511" spans="1:11">
      <c r="A511" s="307"/>
      <c r="B511" s="268"/>
      <c r="E511" s="269"/>
      <c r="F511" s="269"/>
      <c r="G511" s="269"/>
      <c r="H511" s="269"/>
      <c r="I511" s="269"/>
      <c r="J511" s="269"/>
      <c r="K511" s="269"/>
    </row>
    <row r="512" spans="1:11">
      <c r="A512" s="307"/>
      <c r="B512" s="268"/>
      <c r="E512" s="269"/>
      <c r="F512" s="269"/>
      <c r="G512" s="269"/>
      <c r="H512" s="269"/>
      <c r="I512" s="269"/>
      <c r="J512" s="269"/>
      <c r="K512" s="269"/>
    </row>
    <row r="513" spans="1:11">
      <c r="A513" s="307"/>
      <c r="B513" s="268"/>
      <c r="E513" s="269"/>
      <c r="F513" s="269"/>
      <c r="G513" s="269"/>
      <c r="H513" s="269"/>
      <c r="I513" s="269"/>
      <c r="J513" s="269"/>
      <c r="K513" s="269"/>
    </row>
    <row r="514" spans="1:11">
      <c r="A514" s="307"/>
      <c r="B514" s="268"/>
      <c r="E514" s="269"/>
      <c r="F514" s="269"/>
      <c r="G514" s="269"/>
      <c r="H514" s="269"/>
      <c r="I514" s="269"/>
      <c r="J514" s="269"/>
      <c r="K514" s="269"/>
    </row>
    <row r="515" spans="1:11">
      <c r="A515" s="307"/>
      <c r="B515" s="268"/>
      <c r="E515" s="269"/>
      <c r="F515" s="269"/>
      <c r="G515" s="269"/>
      <c r="H515" s="269"/>
      <c r="I515" s="269"/>
      <c r="J515" s="269"/>
      <c r="K515" s="269"/>
    </row>
    <row r="516" spans="1:11">
      <c r="A516" s="307"/>
      <c r="B516" s="268"/>
      <c r="E516" s="269"/>
      <c r="F516" s="269"/>
      <c r="G516" s="269"/>
      <c r="H516" s="269"/>
      <c r="I516" s="269"/>
      <c r="J516" s="269"/>
      <c r="K516" s="269"/>
    </row>
    <row r="517" spans="1:11">
      <c r="A517" s="307"/>
      <c r="B517" s="268"/>
      <c r="E517" s="269"/>
      <c r="F517" s="269"/>
      <c r="G517" s="269"/>
      <c r="H517" s="269"/>
      <c r="I517" s="269"/>
      <c r="J517" s="269"/>
      <c r="K517" s="269"/>
    </row>
    <row r="518" spans="1:11">
      <c r="A518" s="307"/>
      <c r="B518" s="268"/>
      <c r="E518" s="269"/>
      <c r="F518" s="269"/>
      <c r="G518" s="269"/>
      <c r="H518" s="269"/>
      <c r="I518" s="269"/>
      <c r="J518" s="269"/>
      <c r="K518" s="269"/>
    </row>
    <row r="519" spans="1:11">
      <c r="A519" s="307"/>
      <c r="B519" s="268"/>
      <c r="E519" s="269"/>
      <c r="F519" s="269"/>
      <c r="G519" s="269"/>
      <c r="H519" s="269"/>
      <c r="I519" s="269"/>
      <c r="J519" s="269"/>
      <c r="K519" s="269"/>
    </row>
    <row r="520" spans="1:11">
      <c r="A520" s="307"/>
      <c r="B520" s="268"/>
      <c r="E520" s="269"/>
      <c r="F520" s="269"/>
      <c r="G520" s="269"/>
      <c r="H520" s="269"/>
      <c r="I520" s="269"/>
      <c r="J520" s="269"/>
      <c r="K520" s="269"/>
    </row>
    <row r="521" spans="1:11">
      <c r="A521" s="307"/>
      <c r="B521" s="268"/>
      <c r="E521" s="269"/>
      <c r="F521" s="269"/>
      <c r="G521" s="269"/>
      <c r="H521" s="269"/>
      <c r="I521" s="269"/>
      <c r="J521" s="269"/>
      <c r="K521" s="269"/>
    </row>
    <row r="522" spans="1:11">
      <c r="A522" s="307"/>
      <c r="B522" s="268"/>
      <c r="E522" s="269"/>
      <c r="F522" s="269"/>
      <c r="G522" s="269"/>
      <c r="H522" s="269"/>
      <c r="I522" s="269"/>
      <c r="J522" s="269"/>
      <c r="K522" s="269"/>
    </row>
    <row r="523" spans="1:11">
      <c r="A523" s="307"/>
      <c r="B523" s="268"/>
      <c r="E523" s="269"/>
      <c r="F523" s="269"/>
      <c r="G523" s="269"/>
      <c r="H523" s="269"/>
      <c r="I523" s="269"/>
      <c r="J523" s="269"/>
      <c r="K523" s="269"/>
    </row>
    <row r="524" spans="1:11">
      <c r="A524" s="307"/>
      <c r="B524" s="268"/>
      <c r="E524" s="269"/>
      <c r="F524" s="269"/>
      <c r="G524" s="269"/>
      <c r="H524" s="269"/>
      <c r="I524" s="269"/>
      <c r="J524" s="269"/>
      <c r="K524" s="269"/>
    </row>
    <row r="525" spans="1:11">
      <c r="A525" s="307"/>
      <c r="B525" s="268"/>
      <c r="E525" s="269"/>
      <c r="F525" s="269"/>
      <c r="G525" s="269"/>
      <c r="H525" s="269"/>
      <c r="I525" s="269"/>
      <c r="J525" s="269"/>
      <c r="K525" s="269"/>
    </row>
    <row r="526" spans="1:11">
      <c r="A526" s="307"/>
      <c r="B526" s="268"/>
      <c r="E526" s="269"/>
      <c r="F526" s="269"/>
      <c r="G526" s="269"/>
      <c r="H526" s="269"/>
      <c r="I526" s="269"/>
      <c r="J526" s="269"/>
      <c r="K526" s="269"/>
    </row>
    <row r="527" spans="1:11">
      <c r="A527" s="307"/>
      <c r="B527" s="268"/>
      <c r="E527" s="269"/>
      <c r="F527" s="269"/>
      <c r="G527" s="269"/>
      <c r="H527" s="269"/>
      <c r="I527" s="269"/>
      <c r="J527" s="269"/>
      <c r="K527" s="269"/>
    </row>
    <row r="528" spans="1:11">
      <c r="A528" s="307"/>
      <c r="B528" s="268"/>
      <c r="E528" s="269"/>
      <c r="F528" s="269"/>
      <c r="G528" s="269"/>
      <c r="H528" s="269"/>
      <c r="I528" s="269"/>
      <c r="J528" s="269"/>
      <c r="K528" s="269"/>
    </row>
    <row r="529" spans="1:11">
      <c r="A529" s="307"/>
      <c r="B529" s="268"/>
      <c r="E529" s="269"/>
      <c r="F529" s="269"/>
      <c r="G529" s="269"/>
      <c r="H529" s="269"/>
      <c r="I529" s="269"/>
      <c r="J529" s="269"/>
      <c r="K529" s="269"/>
    </row>
    <row r="530" spans="1:11">
      <c r="A530" s="307"/>
      <c r="B530" s="268"/>
      <c r="E530" s="269"/>
      <c r="F530" s="269"/>
      <c r="G530" s="269"/>
      <c r="H530" s="269"/>
      <c r="I530" s="269"/>
      <c r="J530" s="269"/>
      <c r="K530" s="269"/>
    </row>
    <row r="531" spans="1:11">
      <c r="A531" s="307"/>
      <c r="B531" s="268"/>
      <c r="E531" s="269"/>
      <c r="F531" s="269"/>
      <c r="G531" s="269"/>
      <c r="H531" s="269"/>
      <c r="I531" s="269"/>
      <c r="J531" s="269"/>
      <c r="K531" s="269"/>
    </row>
    <row r="532" spans="1:11">
      <c r="A532" s="307"/>
      <c r="B532" s="268"/>
      <c r="E532" s="269"/>
      <c r="F532" s="269"/>
      <c r="G532" s="269"/>
      <c r="H532" s="269"/>
      <c r="I532" s="269"/>
      <c r="J532" s="269"/>
      <c r="K532" s="269"/>
    </row>
    <row r="533" spans="1:11">
      <c r="A533" s="307"/>
      <c r="B533" s="268"/>
      <c r="E533" s="269"/>
      <c r="F533" s="269"/>
      <c r="G533" s="269"/>
      <c r="H533" s="269"/>
      <c r="I533" s="269"/>
      <c r="J533" s="269"/>
      <c r="K533" s="269"/>
    </row>
    <row r="534" spans="1:11">
      <c r="A534" s="307"/>
      <c r="B534" s="268"/>
      <c r="E534" s="269"/>
      <c r="F534" s="269"/>
      <c r="G534" s="269"/>
      <c r="H534" s="269"/>
      <c r="I534" s="269"/>
      <c r="J534" s="269"/>
      <c r="K534" s="269"/>
    </row>
    <row r="535" spans="1:11">
      <c r="A535" s="307"/>
      <c r="B535" s="268"/>
      <c r="E535" s="269"/>
      <c r="F535" s="269"/>
      <c r="G535" s="269"/>
      <c r="H535" s="269"/>
      <c r="I535" s="269"/>
      <c r="J535" s="269"/>
      <c r="K535" s="269"/>
    </row>
    <row r="536" spans="1:11">
      <c r="A536" s="307"/>
      <c r="B536" s="268"/>
      <c r="E536" s="269"/>
      <c r="F536" s="269"/>
      <c r="G536" s="269"/>
      <c r="H536" s="269"/>
      <c r="I536" s="269"/>
      <c r="J536" s="269"/>
      <c r="K536" s="269"/>
    </row>
    <row r="537" spans="1:11">
      <c r="A537" s="307"/>
      <c r="B537" s="268"/>
      <c r="E537" s="269"/>
      <c r="F537" s="269"/>
      <c r="G537" s="269"/>
      <c r="H537" s="269"/>
      <c r="I537" s="269"/>
      <c r="J537" s="269"/>
      <c r="K537" s="269"/>
    </row>
    <row r="538" spans="1:11">
      <c r="A538" s="307"/>
      <c r="B538" s="268"/>
      <c r="E538" s="269"/>
      <c r="F538" s="269"/>
      <c r="G538" s="269"/>
      <c r="H538" s="269"/>
      <c r="I538" s="269"/>
      <c r="J538" s="269"/>
      <c r="K538" s="269"/>
    </row>
    <row r="539" spans="1:11">
      <c r="A539" s="307"/>
      <c r="B539" s="268"/>
      <c r="E539" s="269"/>
      <c r="F539" s="269"/>
      <c r="G539" s="269"/>
      <c r="H539" s="269"/>
      <c r="I539" s="269"/>
      <c r="J539" s="269"/>
      <c r="K539" s="269"/>
    </row>
    <row r="540" spans="1:11">
      <c r="A540" s="307"/>
      <c r="B540" s="268"/>
      <c r="E540" s="269"/>
      <c r="F540" s="269"/>
      <c r="G540" s="269"/>
      <c r="H540" s="269"/>
      <c r="I540" s="269"/>
      <c r="J540" s="269"/>
      <c r="K540" s="269"/>
    </row>
    <row r="541" spans="1:11">
      <c r="A541" s="307"/>
      <c r="B541" s="268"/>
      <c r="E541" s="269"/>
      <c r="F541" s="269"/>
      <c r="G541" s="269"/>
      <c r="H541" s="269"/>
      <c r="I541" s="269"/>
      <c r="J541" s="269"/>
      <c r="K541" s="269"/>
    </row>
    <row r="542" spans="1:11">
      <c r="A542" s="307"/>
      <c r="B542" s="268"/>
      <c r="E542" s="269"/>
      <c r="F542" s="269"/>
      <c r="G542" s="269"/>
      <c r="H542" s="269"/>
      <c r="I542" s="269"/>
      <c r="J542" s="269"/>
      <c r="K542" s="269"/>
    </row>
    <row r="543" spans="1:11">
      <c r="A543" s="307"/>
      <c r="B543" s="268"/>
      <c r="E543" s="269"/>
      <c r="F543" s="269"/>
      <c r="G543" s="269"/>
      <c r="H543" s="269"/>
      <c r="I543" s="269"/>
      <c r="J543" s="269"/>
      <c r="K543" s="269"/>
    </row>
    <row r="544" spans="1:11">
      <c r="A544" s="307"/>
      <c r="B544" s="268"/>
      <c r="E544" s="269"/>
      <c r="F544" s="269"/>
      <c r="G544" s="269"/>
      <c r="H544" s="269"/>
      <c r="I544" s="269"/>
      <c r="J544" s="269"/>
      <c r="K544" s="269"/>
    </row>
    <row r="545" spans="1:11">
      <c r="A545" s="307"/>
      <c r="B545" s="268"/>
      <c r="E545" s="269"/>
      <c r="F545" s="269"/>
      <c r="G545" s="269"/>
      <c r="H545" s="269"/>
      <c r="I545" s="269"/>
      <c r="J545" s="269"/>
      <c r="K545" s="269"/>
    </row>
    <row r="546" spans="1:11">
      <c r="A546" s="307"/>
      <c r="B546" s="268"/>
      <c r="E546" s="269"/>
      <c r="F546" s="269"/>
      <c r="G546" s="269"/>
      <c r="H546" s="269"/>
      <c r="I546" s="269"/>
      <c r="J546" s="269"/>
      <c r="K546" s="269"/>
    </row>
    <row r="547" spans="1:11">
      <c r="A547" s="307"/>
      <c r="B547" s="268"/>
      <c r="E547" s="269"/>
      <c r="F547" s="269"/>
      <c r="G547" s="269"/>
      <c r="H547" s="269"/>
      <c r="I547" s="269"/>
      <c r="J547" s="269"/>
      <c r="K547" s="269"/>
    </row>
    <row r="548" spans="1:11">
      <c r="A548" s="307"/>
      <c r="B548" s="268"/>
      <c r="E548" s="269"/>
      <c r="F548" s="269"/>
      <c r="G548" s="269"/>
      <c r="H548" s="269"/>
      <c r="I548" s="269"/>
      <c r="J548" s="269"/>
      <c r="K548" s="269"/>
    </row>
    <row r="549" spans="1:11">
      <c r="A549" s="307"/>
      <c r="B549" s="268"/>
      <c r="E549" s="269"/>
      <c r="F549" s="269"/>
      <c r="G549" s="269"/>
      <c r="H549" s="269"/>
      <c r="I549" s="269"/>
      <c r="J549" s="269"/>
      <c r="K549" s="269"/>
    </row>
    <row r="550" spans="1:11">
      <c r="A550" s="307"/>
      <c r="B550" s="268"/>
      <c r="E550" s="269"/>
      <c r="F550" s="269"/>
      <c r="G550" s="269"/>
      <c r="H550" s="269"/>
      <c r="I550" s="269"/>
      <c r="J550" s="269"/>
      <c r="K550" s="269"/>
    </row>
    <row r="551" spans="1:11">
      <c r="A551" s="307"/>
      <c r="B551" s="268"/>
      <c r="E551" s="269"/>
      <c r="F551" s="269"/>
      <c r="G551" s="269"/>
      <c r="H551" s="269"/>
      <c r="I551" s="269"/>
      <c r="J551" s="269"/>
      <c r="K551" s="269"/>
    </row>
    <row r="552" spans="1:11">
      <c r="A552" s="307"/>
      <c r="B552" s="268"/>
      <c r="E552" s="269"/>
      <c r="F552" s="269"/>
      <c r="G552" s="269"/>
      <c r="H552" s="269"/>
      <c r="I552" s="269"/>
      <c r="J552" s="269"/>
      <c r="K552" s="269"/>
    </row>
    <row r="553" spans="1:11">
      <c r="A553" s="307"/>
      <c r="B553" s="268"/>
      <c r="E553" s="269"/>
      <c r="F553" s="269"/>
      <c r="G553" s="269"/>
      <c r="H553" s="269"/>
      <c r="I553" s="269"/>
      <c r="J553" s="269"/>
      <c r="K553" s="269"/>
    </row>
    <row r="554" spans="1:11">
      <c r="A554" s="307"/>
      <c r="B554" s="268"/>
      <c r="E554" s="269"/>
      <c r="F554" s="269"/>
      <c r="G554" s="269"/>
      <c r="H554" s="269"/>
      <c r="I554" s="269"/>
      <c r="J554" s="269"/>
      <c r="K554" s="269"/>
    </row>
    <row r="555" spans="1:11">
      <c r="A555" s="307"/>
      <c r="B555" s="268"/>
      <c r="E555" s="269"/>
      <c r="F555" s="269"/>
      <c r="G555" s="269"/>
      <c r="H555" s="269"/>
      <c r="I555" s="269"/>
      <c r="J555" s="269"/>
      <c r="K555" s="269"/>
    </row>
    <row r="556" spans="1:11">
      <c r="A556" s="307"/>
      <c r="B556" s="268"/>
      <c r="E556" s="269"/>
      <c r="F556" s="269"/>
      <c r="G556" s="269"/>
      <c r="H556" s="269"/>
      <c r="I556" s="269"/>
      <c r="J556" s="269"/>
      <c r="K556" s="269"/>
    </row>
    <row r="557" spans="1:11">
      <c r="A557" s="307"/>
      <c r="B557" s="268"/>
      <c r="E557" s="269"/>
      <c r="F557" s="269"/>
      <c r="G557" s="269"/>
      <c r="H557" s="269"/>
      <c r="I557" s="269"/>
      <c r="J557" s="269"/>
      <c r="K557" s="269"/>
    </row>
    <row r="558" spans="1:11">
      <c r="A558" s="307"/>
      <c r="B558" s="268"/>
      <c r="E558" s="269"/>
      <c r="F558" s="269"/>
      <c r="G558" s="269"/>
      <c r="H558" s="269"/>
      <c r="I558" s="269"/>
      <c r="J558" s="269"/>
      <c r="K558" s="269"/>
    </row>
    <row r="559" spans="1:11">
      <c r="A559" s="307"/>
      <c r="B559" s="268"/>
      <c r="E559" s="269"/>
      <c r="F559" s="269"/>
      <c r="G559" s="269"/>
      <c r="H559" s="269"/>
      <c r="I559" s="269"/>
      <c r="J559" s="269"/>
      <c r="K559" s="269"/>
    </row>
    <row r="560" spans="1:11">
      <c r="A560" s="307"/>
      <c r="B560" s="268"/>
      <c r="E560" s="269"/>
      <c r="F560" s="269"/>
      <c r="G560" s="269"/>
      <c r="H560" s="269"/>
      <c r="I560" s="269"/>
      <c r="J560" s="269"/>
      <c r="K560" s="269"/>
    </row>
    <row r="561" spans="1:11">
      <c r="A561" s="307"/>
      <c r="B561" s="268"/>
      <c r="E561" s="269"/>
      <c r="F561" s="269"/>
      <c r="G561" s="269"/>
      <c r="H561" s="269"/>
      <c r="I561" s="269"/>
      <c r="J561" s="269"/>
      <c r="K561" s="269"/>
    </row>
    <row r="562" spans="1:11">
      <c r="A562" s="307"/>
      <c r="B562" s="268"/>
      <c r="E562" s="269"/>
      <c r="F562" s="269"/>
      <c r="G562" s="269"/>
      <c r="H562" s="269"/>
      <c r="I562" s="269"/>
      <c r="J562" s="269"/>
      <c r="K562" s="269"/>
    </row>
    <row r="563" spans="1:11">
      <c r="A563" s="307"/>
      <c r="B563" s="268"/>
      <c r="E563" s="269"/>
      <c r="F563" s="269"/>
      <c r="G563" s="269"/>
      <c r="H563" s="269"/>
      <c r="I563" s="269"/>
      <c r="J563" s="269"/>
      <c r="K563" s="269"/>
    </row>
    <row r="564" spans="1:11">
      <c r="A564" s="307"/>
      <c r="B564" s="268"/>
      <c r="E564" s="269"/>
      <c r="F564" s="269"/>
      <c r="G564" s="269"/>
      <c r="H564" s="269"/>
      <c r="I564" s="269"/>
      <c r="J564" s="269"/>
      <c r="K564" s="269"/>
    </row>
    <row r="565" spans="1:11">
      <c r="A565" s="307"/>
      <c r="B565" s="268"/>
      <c r="E565" s="269"/>
      <c r="F565" s="269"/>
      <c r="G565" s="269"/>
      <c r="H565" s="269"/>
      <c r="I565" s="269"/>
      <c r="J565" s="269"/>
      <c r="K565" s="269"/>
    </row>
    <row r="566" spans="1:11">
      <c r="A566" s="307"/>
      <c r="B566" s="268"/>
      <c r="E566" s="269"/>
      <c r="F566" s="269"/>
      <c r="G566" s="269"/>
      <c r="H566" s="269"/>
      <c r="I566" s="269"/>
      <c r="J566" s="269"/>
      <c r="K566" s="269"/>
    </row>
    <row r="567" spans="1:11">
      <c r="A567" s="307"/>
      <c r="B567" s="268"/>
      <c r="E567" s="269"/>
      <c r="F567" s="269"/>
      <c r="G567" s="269"/>
      <c r="H567" s="269"/>
      <c r="I567" s="269"/>
      <c r="J567" s="269"/>
      <c r="K567" s="269"/>
    </row>
    <row r="568" spans="1:11">
      <c r="A568" s="307"/>
      <c r="B568" s="268"/>
      <c r="E568" s="269"/>
      <c r="F568" s="269"/>
      <c r="G568" s="269"/>
      <c r="H568" s="269"/>
      <c r="I568" s="269"/>
      <c r="J568" s="269"/>
      <c r="K568" s="269"/>
    </row>
    <row r="569" spans="1:11">
      <c r="A569" s="307"/>
      <c r="B569" s="268"/>
      <c r="E569" s="269"/>
      <c r="F569" s="269"/>
      <c r="G569" s="269"/>
      <c r="H569" s="269"/>
      <c r="I569" s="269"/>
      <c r="J569" s="269"/>
      <c r="K569" s="269"/>
    </row>
    <row r="570" spans="1:11">
      <c r="A570" s="307"/>
      <c r="B570" s="268"/>
      <c r="E570" s="269"/>
      <c r="F570" s="269"/>
      <c r="G570" s="269"/>
      <c r="H570" s="269"/>
      <c r="I570" s="269"/>
      <c r="J570" s="269"/>
      <c r="K570" s="269"/>
    </row>
    <row r="571" spans="1:11">
      <c r="A571" s="307"/>
      <c r="B571" s="268"/>
      <c r="E571" s="269"/>
      <c r="F571" s="269"/>
      <c r="G571" s="269"/>
      <c r="H571" s="269"/>
      <c r="I571" s="269"/>
      <c r="J571" s="269"/>
      <c r="K571" s="269"/>
    </row>
    <row r="572" spans="1:11">
      <c r="A572" s="307"/>
      <c r="B572" s="268"/>
      <c r="E572" s="269"/>
      <c r="F572" s="269"/>
      <c r="G572" s="269"/>
      <c r="H572" s="269"/>
      <c r="I572" s="269"/>
      <c r="J572" s="269"/>
      <c r="K572" s="269"/>
    </row>
    <row r="573" spans="1:11">
      <c r="A573" s="307"/>
      <c r="B573" s="268"/>
      <c r="E573" s="269"/>
      <c r="F573" s="269"/>
      <c r="G573" s="269"/>
      <c r="H573" s="269"/>
      <c r="I573" s="269"/>
      <c r="J573" s="269"/>
      <c r="K573" s="269"/>
    </row>
    <row r="574" spans="1:11">
      <c r="A574" s="307"/>
      <c r="B574" s="268"/>
      <c r="E574" s="269"/>
      <c r="F574" s="269"/>
      <c r="G574" s="269"/>
      <c r="H574" s="269"/>
      <c r="I574" s="269"/>
      <c r="J574" s="269"/>
      <c r="K574" s="269"/>
    </row>
    <row r="575" spans="1:11">
      <c r="A575" s="307"/>
      <c r="B575" s="268"/>
      <c r="E575" s="269"/>
      <c r="F575" s="269"/>
      <c r="G575" s="269"/>
      <c r="H575" s="269"/>
      <c r="I575" s="269"/>
      <c r="J575" s="269"/>
      <c r="K575" s="269"/>
    </row>
    <row r="576" spans="1:11">
      <c r="A576" s="307"/>
      <c r="B576" s="268"/>
      <c r="E576" s="269"/>
      <c r="F576" s="269"/>
      <c r="G576" s="269"/>
      <c r="H576" s="269"/>
      <c r="I576" s="269"/>
      <c r="J576" s="269"/>
      <c r="K576" s="269"/>
    </row>
    <row r="577" spans="1:11">
      <c r="A577" s="307"/>
      <c r="B577" s="268"/>
      <c r="E577" s="269"/>
      <c r="F577" s="269"/>
      <c r="G577" s="269"/>
      <c r="H577" s="269"/>
      <c r="I577" s="269"/>
      <c r="J577" s="269"/>
      <c r="K577" s="269"/>
    </row>
    <row r="578" spans="1:11">
      <c r="A578" s="307"/>
      <c r="B578" s="268"/>
      <c r="E578" s="269"/>
      <c r="F578" s="269"/>
      <c r="G578" s="269"/>
      <c r="H578" s="269"/>
      <c r="I578" s="269"/>
      <c r="J578" s="269"/>
      <c r="K578" s="269"/>
    </row>
    <row r="579" spans="1:11">
      <c r="A579" s="307"/>
      <c r="B579" s="268"/>
      <c r="E579" s="269"/>
      <c r="F579" s="269"/>
      <c r="G579" s="269"/>
      <c r="H579" s="269"/>
      <c r="I579" s="269"/>
      <c r="J579" s="269"/>
      <c r="K579" s="269"/>
    </row>
    <row r="580" spans="1:11">
      <c r="A580" s="307"/>
      <c r="B580" s="268"/>
      <c r="E580" s="269"/>
      <c r="F580" s="269"/>
      <c r="G580" s="269"/>
      <c r="H580" s="269"/>
      <c r="I580" s="269"/>
      <c r="J580" s="269"/>
      <c r="K580" s="269"/>
    </row>
    <row r="581" spans="1:11">
      <c r="A581" s="307"/>
      <c r="B581" s="268"/>
      <c r="E581" s="269"/>
      <c r="F581" s="269"/>
      <c r="G581" s="269"/>
      <c r="H581" s="269"/>
      <c r="I581" s="269"/>
      <c r="J581" s="269"/>
      <c r="K581" s="269"/>
    </row>
    <row r="582" spans="1:11">
      <c r="A582" s="307"/>
      <c r="B582" s="268"/>
      <c r="E582" s="269"/>
      <c r="F582" s="269"/>
      <c r="G582" s="269"/>
      <c r="H582" s="269"/>
      <c r="I582" s="269"/>
      <c r="J582" s="269"/>
      <c r="K582" s="269"/>
    </row>
    <row r="583" spans="1:11">
      <c r="A583" s="307"/>
      <c r="B583" s="268"/>
      <c r="E583" s="269"/>
      <c r="F583" s="269"/>
      <c r="G583" s="269"/>
      <c r="H583" s="269"/>
      <c r="I583" s="269"/>
      <c r="J583" s="269"/>
      <c r="K583" s="269"/>
    </row>
    <row r="584" spans="1:11">
      <c r="A584" s="307"/>
      <c r="B584" s="268"/>
      <c r="E584" s="269"/>
      <c r="F584" s="269"/>
      <c r="G584" s="269"/>
      <c r="H584" s="269"/>
      <c r="I584" s="269"/>
      <c r="J584" s="269"/>
      <c r="K584" s="269"/>
    </row>
    <row r="585" spans="1:11">
      <c r="A585" s="307"/>
      <c r="B585" s="268"/>
      <c r="E585" s="269"/>
      <c r="F585" s="269"/>
      <c r="G585" s="269"/>
      <c r="H585" s="269"/>
      <c r="I585" s="269"/>
      <c r="J585" s="269"/>
      <c r="K585" s="269"/>
    </row>
    <row r="586" spans="1:11">
      <c r="A586" s="307"/>
      <c r="B586" s="268"/>
      <c r="E586" s="269"/>
      <c r="F586" s="269"/>
      <c r="G586" s="269"/>
      <c r="H586" s="269"/>
      <c r="I586" s="269"/>
      <c r="J586" s="269"/>
      <c r="K586" s="269"/>
    </row>
    <row r="587" spans="1:11">
      <c r="A587" s="307"/>
      <c r="B587" s="268"/>
      <c r="E587" s="269"/>
      <c r="F587" s="269"/>
      <c r="G587" s="269"/>
      <c r="H587" s="269"/>
      <c r="I587" s="269"/>
      <c r="J587" s="269"/>
      <c r="K587" s="269"/>
    </row>
    <row r="588" spans="1:11">
      <c r="A588" s="307"/>
      <c r="B588" s="268"/>
      <c r="E588" s="269"/>
      <c r="F588" s="269"/>
      <c r="G588" s="269"/>
      <c r="H588" s="269"/>
      <c r="I588" s="269"/>
      <c r="J588" s="269"/>
      <c r="K588" s="269"/>
    </row>
    <row r="589" spans="1:11">
      <c r="A589" s="307"/>
      <c r="B589" s="268"/>
      <c r="E589" s="269"/>
      <c r="F589" s="269"/>
      <c r="G589" s="269"/>
      <c r="H589" s="269"/>
      <c r="I589" s="269"/>
      <c r="J589" s="269"/>
      <c r="K589" s="269"/>
    </row>
    <row r="590" spans="1:11">
      <c r="A590" s="307"/>
      <c r="B590" s="268"/>
      <c r="E590" s="269"/>
      <c r="F590" s="269"/>
      <c r="G590" s="269"/>
      <c r="H590" s="269"/>
      <c r="I590" s="269"/>
      <c r="J590" s="269"/>
      <c r="K590" s="269"/>
    </row>
    <row r="591" spans="1:11">
      <c r="A591" s="307"/>
      <c r="B591" s="268"/>
      <c r="E591" s="269"/>
      <c r="F591" s="269"/>
      <c r="G591" s="269"/>
      <c r="H591" s="269"/>
      <c r="I591" s="269"/>
      <c r="J591" s="269"/>
      <c r="K591" s="269"/>
    </row>
    <row r="592" spans="1:11">
      <c r="A592" s="307"/>
      <c r="B592" s="268"/>
      <c r="E592" s="269"/>
      <c r="F592" s="269"/>
      <c r="G592" s="269"/>
      <c r="H592" s="269"/>
      <c r="I592" s="269"/>
      <c r="J592" s="269"/>
      <c r="K592" s="269"/>
    </row>
    <row r="593" spans="1:11">
      <c r="A593" s="307"/>
      <c r="B593" s="268"/>
      <c r="E593" s="269"/>
      <c r="F593" s="269"/>
      <c r="G593" s="269"/>
      <c r="H593" s="269"/>
      <c r="I593" s="269"/>
      <c r="J593" s="269"/>
      <c r="K593" s="269"/>
    </row>
    <row r="594" spans="1:11">
      <c r="A594" s="307"/>
      <c r="B594" s="268"/>
      <c r="E594" s="269"/>
      <c r="F594" s="269"/>
      <c r="G594" s="269"/>
      <c r="H594" s="269"/>
      <c r="I594" s="269"/>
      <c r="J594" s="269"/>
      <c r="K594" s="269"/>
    </row>
    <row r="595" spans="1:11">
      <c r="A595" s="307"/>
      <c r="B595" s="268"/>
      <c r="E595" s="269"/>
      <c r="F595" s="269"/>
      <c r="G595" s="269"/>
      <c r="H595" s="269"/>
      <c r="I595" s="269"/>
      <c r="J595" s="269"/>
      <c r="K595" s="269"/>
    </row>
    <row r="596" spans="1:11">
      <c r="A596" s="307"/>
      <c r="B596" s="268"/>
      <c r="E596" s="269"/>
      <c r="F596" s="269"/>
      <c r="G596" s="269"/>
      <c r="H596" s="269"/>
      <c r="I596" s="269"/>
      <c r="J596" s="269"/>
      <c r="K596" s="269"/>
    </row>
    <row r="597" spans="1:11">
      <c r="A597" s="307"/>
      <c r="B597" s="268"/>
      <c r="E597" s="269"/>
      <c r="F597" s="269"/>
      <c r="G597" s="269"/>
      <c r="H597" s="269"/>
      <c r="I597" s="269"/>
      <c r="J597" s="269"/>
      <c r="K597" s="269"/>
    </row>
    <row r="598" spans="1:11">
      <c r="A598" s="307"/>
      <c r="B598" s="268"/>
      <c r="E598" s="269"/>
      <c r="F598" s="269"/>
      <c r="G598" s="269"/>
      <c r="H598" s="269"/>
      <c r="I598" s="269"/>
      <c r="J598" s="269"/>
      <c r="K598" s="269"/>
    </row>
    <row r="599" spans="1:11">
      <c r="A599" s="307"/>
      <c r="B599" s="268"/>
      <c r="E599" s="269"/>
      <c r="F599" s="269"/>
      <c r="G599" s="269"/>
      <c r="H599" s="269"/>
      <c r="I599" s="269"/>
      <c r="J599" s="269"/>
      <c r="K599" s="269"/>
    </row>
    <row r="600" spans="1:11">
      <c r="A600" s="307"/>
      <c r="B600" s="268"/>
      <c r="E600" s="269"/>
      <c r="F600" s="269"/>
      <c r="G600" s="269"/>
      <c r="H600" s="269"/>
      <c r="I600" s="269"/>
      <c r="J600" s="269"/>
      <c r="K600" s="269"/>
    </row>
    <row r="601" spans="1:11">
      <c r="A601" s="307"/>
      <c r="B601" s="268"/>
      <c r="E601" s="269"/>
      <c r="F601" s="269"/>
      <c r="G601" s="269"/>
      <c r="H601" s="269"/>
      <c r="I601" s="269"/>
      <c r="J601" s="269"/>
      <c r="K601" s="269"/>
    </row>
    <row r="602" spans="1:11">
      <c r="A602" s="307"/>
      <c r="B602" s="268"/>
      <c r="E602" s="269"/>
      <c r="F602" s="269"/>
      <c r="G602" s="269"/>
      <c r="H602" s="269"/>
      <c r="I602" s="269"/>
      <c r="J602" s="269"/>
      <c r="K602" s="269"/>
    </row>
    <row r="603" spans="1:11">
      <c r="A603" s="307"/>
      <c r="B603" s="268"/>
      <c r="E603" s="269"/>
      <c r="F603" s="269"/>
      <c r="G603" s="269"/>
      <c r="H603" s="269"/>
      <c r="I603" s="269"/>
      <c r="J603" s="269"/>
      <c r="K603" s="269"/>
    </row>
    <row r="604" spans="1:11">
      <c r="A604" s="307"/>
      <c r="B604" s="268"/>
      <c r="E604" s="269"/>
      <c r="F604" s="269"/>
      <c r="G604" s="269"/>
      <c r="H604" s="269"/>
      <c r="I604" s="269"/>
      <c r="J604" s="269"/>
      <c r="K604" s="269"/>
    </row>
    <row r="605" spans="1:11">
      <c r="A605" s="307"/>
      <c r="B605" s="268"/>
      <c r="E605" s="269"/>
      <c r="F605" s="269"/>
      <c r="G605" s="269"/>
      <c r="H605" s="269"/>
      <c r="I605" s="269"/>
      <c r="J605" s="269"/>
      <c r="K605" s="269"/>
    </row>
    <row r="606" spans="1:11">
      <c r="A606" s="307"/>
      <c r="B606" s="268"/>
      <c r="E606" s="269"/>
      <c r="F606" s="269"/>
      <c r="G606" s="269"/>
      <c r="H606" s="269"/>
      <c r="I606" s="269"/>
      <c r="J606" s="269"/>
      <c r="K606" s="269"/>
    </row>
    <row r="607" spans="1:11">
      <c r="A607" s="307"/>
      <c r="B607" s="268"/>
      <c r="E607" s="269"/>
      <c r="F607" s="269"/>
      <c r="G607" s="269"/>
      <c r="H607" s="269"/>
      <c r="I607" s="269"/>
      <c r="J607" s="269"/>
      <c r="K607" s="269"/>
    </row>
    <row r="608" spans="1:11">
      <c r="A608" s="307"/>
      <c r="B608" s="268"/>
      <c r="E608" s="269"/>
      <c r="F608" s="269"/>
      <c r="G608" s="269"/>
      <c r="H608" s="269"/>
      <c r="I608" s="269"/>
      <c r="J608" s="269"/>
      <c r="K608" s="269"/>
    </row>
    <row r="609" spans="1:11">
      <c r="A609" s="307"/>
      <c r="B609" s="268"/>
      <c r="E609" s="269"/>
      <c r="F609" s="269"/>
      <c r="G609" s="269"/>
      <c r="H609" s="269"/>
      <c r="I609" s="269"/>
      <c r="J609" s="269"/>
      <c r="K609" s="269"/>
    </row>
    <row r="610" spans="1:11">
      <c r="A610" s="307"/>
      <c r="B610" s="268"/>
      <c r="E610" s="269"/>
      <c r="F610" s="269"/>
      <c r="G610" s="269"/>
      <c r="H610" s="269"/>
      <c r="I610" s="269"/>
      <c r="J610" s="269"/>
      <c r="K610" s="269"/>
    </row>
    <row r="611" spans="1:11">
      <c r="A611" s="307"/>
      <c r="B611" s="268"/>
      <c r="E611" s="269"/>
      <c r="F611" s="269"/>
      <c r="G611" s="269"/>
      <c r="H611" s="269"/>
      <c r="I611" s="269"/>
      <c r="J611" s="269"/>
      <c r="K611" s="269"/>
    </row>
    <row r="612" spans="1:11">
      <c r="A612" s="307"/>
      <c r="B612" s="268"/>
      <c r="E612" s="269"/>
      <c r="F612" s="269"/>
      <c r="G612" s="269"/>
      <c r="H612" s="269"/>
      <c r="I612" s="269"/>
      <c r="J612" s="269"/>
      <c r="K612" s="269"/>
    </row>
    <row r="613" spans="1:11">
      <c r="A613" s="307"/>
      <c r="B613" s="268"/>
      <c r="E613" s="269"/>
      <c r="F613" s="269"/>
      <c r="G613" s="269"/>
      <c r="H613" s="269"/>
      <c r="I613" s="269"/>
      <c r="J613" s="269"/>
      <c r="K613" s="269"/>
    </row>
    <row r="614" spans="1:11">
      <c r="A614" s="307"/>
      <c r="B614" s="268"/>
      <c r="E614" s="269"/>
      <c r="F614" s="269"/>
      <c r="G614" s="269"/>
      <c r="H614" s="269"/>
      <c r="I614" s="269"/>
      <c r="J614" s="269"/>
      <c r="K614" s="269"/>
    </row>
    <row r="615" spans="1:11">
      <c r="A615" s="307"/>
      <c r="B615" s="268"/>
      <c r="E615" s="269"/>
      <c r="F615" s="269"/>
      <c r="G615" s="269"/>
      <c r="H615" s="269"/>
      <c r="I615" s="269"/>
      <c r="J615" s="269"/>
      <c r="K615" s="269"/>
    </row>
    <row r="616" spans="1:11">
      <c r="A616" s="307"/>
      <c r="B616" s="268"/>
      <c r="E616" s="269"/>
      <c r="F616" s="269"/>
      <c r="G616" s="269"/>
      <c r="H616" s="269"/>
      <c r="I616" s="269"/>
      <c r="J616" s="269"/>
      <c r="K616" s="269"/>
    </row>
    <row r="617" spans="1:11">
      <c r="A617" s="307"/>
      <c r="B617" s="268"/>
      <c r="E617" s="269"/>
      <c r="F617" s="269"/>
      <c r="G617" s="269"/>
      <c r="H617" s="269"/>
      <c r="I617" s="269"/>
      <c r="J617" s="269"/>
      <c r="K617" s="269"/>
    </row>
    <row r="618" spans="1:11">
      <c r="A618" s="307"/>
      <c r="B618" s="268"/>
      <c r="E618" s="269"/>
      <c r="F618" s="269"/>
      <c r="G618" s="269"/>
      <c r="H618" s="269"/>
      <c r="I618" s="269"/>
      <c r="J618" s="269"/>
      <c r="K618" s="269"/>
    </row>
    <row r="619" spans="1:11">
      <c r="A619" s="307"/>
      <c r="B619" s="268"/>
      <c r="E619" s="269"/>
      <c r="F619" s="269"/>
      <c r="G619" s="269"/>
      <c r="H619" s="269"/>
      <c r="I619" s="269"/>
      <c r="J619" s="269"/>
      <c r="K619" s="269"/>
    </row>
    <row r="620" spans="1:11">
      <c r="A620" s="307"/>
      <c r="B620" s="268"/>
      <c r="E620" s="269"/>
      <c r="F620" s="269"/>
      <c r="G620" s="269"/>
      <c r="H620" s="269"/>
      <c r="I620" s="269"/>
      <c r="J620" s="269"/>
      <c r="K620" s="269"/>
    </row>
    <row r="621" spans="1:11">
      <c r="A621" s="307"/>
      <c r="B621" s="268"/>
      <c r="E621" s="269"/>
      <c r="F621" s="269"/>
      <c r="G621" s="269"/>
      <c r="H621" s="269"/>
      <c r="I621" s="269"/>
      <c r="J621" s="269"/>
      <c r="K621" s="269"/>
    </row>
    <row r="622" spans="1:11">
      <c r="A622" s="307"/>
      <c r="B622" s="268"/>
      <c r="E622" s="269"/>
      <c r="F622" s="269"/>
      <c r="G622" s="269"/>
      <c r="H622" s="269"/>
      <c r="I622" s="269"/>
      <c r="J622" s="269"/>
      <c r="K622" s="269"/>
    </row>
    <row r="623" spans="1:11">
      <c r="A623" s="307"/>
      <c r="B623" s="268"/>
      <c r="E623" s="269"/>
      <c r="F623" s="269"/>
      <c r="G623" s="269"/>
      <c r="H623" s="269"/>
      <c r="I623" s="269"/>
      <c r="J623" s="269"/>
      <c r="K623" s="269"/>
    </row>
    <row r="624" spans="1:11">
      <c r="A624" s="307"/>
      <c r="B624" s="268"/>
      <c r="E624" s="269"/>
      <c r="F624" s="269"/>
      <c r="G624" s="269"/>
      <c r="H624" s="269"/>
      <c r="I624" s="269"/>
      <c r="J624" s="269"/>
      <c r="K624" s="269"/>
    </row>
    <row r="625" spans="1:11">
      <c r="A625" s="307"/>
      <c r="B625" s="268"/>
      <c r="E625" s="269"/>
      <c r="F625" s="269"/>
      <c r="G625" s="269"/>
      <c r="H625" s="269"/>
      <c r="I625" s="269"/>
      <c r="J625" s="269"/>
      <c r="K625" s="269"/>
    </row>
    <row r="626" spans="1:11">
      <c r="A626" s="307"/>
      <c r="B626" s="268"/>
      <c r="E626" s="269"/>
      <c r="F626" s="269"/>
      <c r="G626" s="269"/>
      <c r="H626" s="269"/>
      <c r="I626" s="269"/>
      <c r="J626" s="269"/>
      <c r="K626" s="269"/>
    </row>
    <row r="627" spans="1:11">
      <c r="A627" s="307"/>
      <c r="B627" s="268"/>
      <c r="E627" s="269"/>
      <c r="F627" s="269"/>
      <c r="G627" s="269"/>
      <c r="H627" s="269"/>
      <c r="I627" s="269"/>
      <c r="J627" s="269"/>
      <c r="K627" s="269"/>
    </row>
    <row r="628" spans="1:11">
      <c r="A628" s="307"/>
      <c r="B628" s="268"/>
      <c r="E628" s="269"/>
      <c r="F628" s="269"/>
      <c r="G628" s="269"/>
      <c r="H628" s="269"/>
      <c r="I628" s="269"/>
      <c r="J628" s="269"/>
      <c r="K628" s="269"/>
    </row>
    <row r="629" spans="1:11">
      <c r="A629" s="307"/>
      <c r="B629" s="268"/>
      <c r="E629" s="269"/>
      <c r="F629" s="269"/>
      <c r="G629" s="269"/>
      <c r="H629" s="269"/>
      <c r="I629" s="269"/>
      <c r="J629" s="269"/>
      <c r="K629" s="269"/>
    </row>
    <row r="630" spans="1:11">
      <c r="A630" s="307"/>
      <c r="B630" s="268"/>
      <c r="E630" s="269"/>
      <c r="F630" s="269"/>
      <c r="G630" s="269"/>
      <c r="H630" s="269"/>
      <c r="I630" s="269"/>
      <c r="J630" s="269"/>
      <c r="K630" s="269"/>
    </row>
    <row r="631" spans="1:11">
      <c r="A631" s="307"/>
      <c r="B631" s="268"/>
      <c r="E631" s="269"/>
      <c r="F631" s="269"/>
      <c r="G631" s="269"/>
      <c r="H631" s="269"/>
      <c r="I631" s="269"/>
      <c r="J631" s="269"/>
      <c r="K631" s="269"/>
    </row>
    <row r="632" spans="1:11">
      <c r="A632" s="307"/>
      <c r="B632" s="268"/>
      <c r="E632" s="269"/>
      <c r="F632" s="269"/>
      <c r="G632" s="269"/>
      <c r="H632" s="269"/>
      <c r="I632" s="269"/>
      <c r="J632" s="269"/>
      <c r="K632" s="269"/>
    </row>
    <row r="633" spans="1:11">
      <c r="A633" s="307"/>
      <c r="B633" s="268"/>
      <c r="E633" s="269"/>
      <c r="F633" s="269"/>
      <c r="G633" s="269"/>
      <c r="H633" s="269"/>
      <c r="I633" s="269"/>
      <c r="J633" s="269"/>
      <c r="K633" s="269"/>
    </row>
    <row r="634" spans="1:11">
      <c r="A634" s="307"/>
      <c r="B634" s="268"/>
      <c r="E634" s="269"/>
      <c r="F634" s="269"/>
      <c r="G634" s="269"/>
      <c r="H634" s="269"/>
      <c r="I634" s="269"/>
      <c r="J634" s="269"/>
      <c r="K634" s="269"/>
    </row>
    <row r="635" spans="1:11">
      <c r="A635" s="307"/>
      <c r="B635" s="268"/>
      <c r="E635" s="269"/>
      <c r="F635" s="269"/>
      <c r="G635" s="269"/>
      <c r="H635" s="269"/>
      <c r="I635" s="269"/>
      <c r="J635" s="269"/>
      <c r="K635" s="269"/>
    </row>
    <row r="636" spans="1:11">
      <c r="A636" s="307"/>
      <c r="B636" s="268"/>
      <c r="E636" s="269"/>
      <c r="F636" s="269"/>
      <c r="G636" s="269"/>
      <c r="H636" s="269"/>
      <c r="I636" s="269"/>
      <c r="J636" s="269"/>
      <c r="K636" s="269"/>
    </row>
    <row r="637" spans="1:11">
      <c r="A637" s="307"/>
      <c r="B637" s="268"/>
      <c r="E637" s="269"/>
      <c r="F637" s="269"/>
      <c r="G637" s="269"/>
      <c r="H637" s="269"/>
      <c r="I637" s="269"/>
      <c r="J637" s="269"/>
      <c r="K637" s="269"/>
    </row>
    <row r="638" spans="1:11">
      <c r="A638" s="307"/>
      <c r="B638" s="268"/>
      <c r="E638" s="269"/>
      <c r="F638" s="269"/>
      <c r="G638" s="269"/>
      <c r="H638" s="269"/>
      <c r="I638" s="269"/>
      <c r="J638" s="269"/>
      <c r="K638" s="269"/>
    </row>
    <row r="639" spans="1:11">
      <c r="A639" s="307"/>
      <c r="B639" s="268"/>
      <c r="E639" s="269"/>
      <c r="F639" s="269"/>
      <c r="G639" s="269"/>
      <c r="H639" s="269"/>
      <c r="I639" s="269"/>
      <c r="J639" s="269"/>
      <c r="K639" s="269"/>
    </row>
    <row r="640" spans="1:11">
      <c r="A640" s="307"/>
      <c r="B640" s="268"/>
      <c r="E640" s="269"/>
      <c r="F640" s="269"/>
      <c r="G640" s="269"/>
      <c r="H640" s="269"/>
      <c r="I640" s="269"/>
      <c r="J640" s="269"/>
      <c r="K640" s="269"/>
    </row>
    <row r="641" spans="1:11">
      <c r="A641" s="307"/>
      <c r="B641" s="268"/>
      <c r="E641" s="269"/>
      <c r="F641" s="269"/>
      <c r="G641" s="269"/>
      <c r="H641" s="269"/>
      <c r="I641" s="269"/>
      <c r="J641" s="269"/>
      <c r="K641" s="269"/>
    </row>
    <row r="642" spans="1:11">
      <c r="A642" s="307"/>
      <c r="B642" s="268"/>
      <c r="E642" s="269"/>
      <c r="F642" s="269"/>
      <c r="G642" s="269"/>
      <c r="H642" s="269"/>
      <c r="I642" s="269"/>
      <c r="J642" s="269"/>
      <c r="K642" s="269"/>
    </row>
    <row r="643" spans="1:11">
      <c r="A643" s="307"/>
      <c r="B643" s="268"/>
      <c r="E643" s="269"/>
      <c r="F643" s="269"/>
      <c r="G643" s="269"/>
      <c r="H643" s="269"/>
      <c r="I643" s="269"/>
      <c r="J643" s="269"/>
      <c r="K643" s="269"/>
    </row>
    <row r="644" spans="1:11">
      <c r="A644" s="307"/>
      <c r="B644" s="268"/>
      <c r="E644" s="269"/>
      <c r="F644" s="269"/>
      <c r="G644" s="269"/>
      <c r="H644" s="269"/>
      <c r="I644" s="269"/>
      <c r="J644" s="269"/>
      <c r="K644" s="269"/>
    </row>
    <row r="645" spans="1:11">
      <c r="A645" s="307"/>
      <c r="B645" s="268"/>
      <c r="E645" s="269"/>
      <c r="F645" s="269"/>
      <c r="G645" s="269"/>
      <c r="H645" s="269"/>
      <c r="I645" s="269"/>
      <c r="J645" s="269"/>
      <c r="K645" s="269"/>
    </row>
    <row r="646" spans="1:11">
      <c r="A646" s="307"/>
      <c r="B646" s="268"/>
      <c r="E646" s="269"/>
      <c r="F646" s="269"/>
      <c r="G646" s="269"/>
      <c r="H646" s="269"/>
      <c r="I646" s="269"/>
      <c r="J646" s="269"/>
      <c r="K646" s="269"/>
    </row>
    <row r="647" spans="1:11">
      <c r="A647" s="307"/>
      <c r="B647" s="268"/>
      <c r="E647" s="269"/>
      <c r="F647" s="269"/>
      <c r="G647" s="269"/>
      <c r="H647" s="269"/>
      <c r="I647" s="269"/>
      <c r="J647" s="269"/>
      <c r="K647" s="269"/>
    </row>
    <row r="648" spans="1:11">
      <c r="A648" s="307"/>
      <c r="B648" s="268"/>
      <c r="E648" s="269"/>
      <c r="F648" s="269"/>
      <c r="G648" s="269"/>
      <c r="H648" s="269"/>
      <c r="I648" s="269"/>
      <c r="J648" s="269"/>
      <c r="K648" s="269"/>
    </row>
    <row r="649" spans="1:11">
      <c r="A649" s="307"/>
      <c r="B649" s="268"/>
      <c r="E649" s="269"/>
      <c r="F649" s="269"/>
      <c r="G649" s="269"/>
      <c r="H649" s="269"/>
      <c r="I649" s="269"/>
      <c r="J649" s="269"/>
      <c r="K649" s="269"/>
    </row>
    <row r="650" spans="1:11">
      <c r="A650" s="307"/>
      <c r="B650" s="268"/>
      <c r="E650" s="269"/>
      <c r="F650" s="269"/>
      <c r="G650" s="269"/>
      <c r="H650" s="269"/>
      <c r="I650" s="269"/>
      <c r="J650" s="269"/>
      <c r="K650" s="269"/>
    </row>
    <row r="651" spans="1:11">
      <c r="A651" s="307"/>
      <c r="B651" s="268"/>
      <c r="E651" s="269"/>
      <c r="F651" s="269"/>
      <c r="G651" s="269"/>
      <c r="H651" s="269"/>
      <c r="I651" s="269"/>
      <c r="J651" s="269"/>
      <c r="K651" s="269"/>
    </row>
    <row r="652" spans="1:11">
      <c r="A652" s="307"/>
      <c r="B652" s="268"/>
      <c r="E652" s="269"/>
      <c r="F652" s="269"/>
      <c r="G652" s="269"/>
      <c r="H652" s="269"/>
      <c r="I652" s="269"/>
      <c r="J652" s="269"/>
      <c r="K652" s="269"/>
    </row>
    <row r="653" spans="1:11">
      <c r="A653" s="307"/>
      <c r="B653" s="268"/>
      <c r="E653" s="269"/>
      <c r="F653" s="269"/>
      <c r="G653" s="269"/>
      <c r="H653" s="269"/>
      <c r="I653" s="269"/>
      <c r="J653" s="269"/>
      <c r="K653" s="269"/>
    </row>
    <row r="654" spans="1:11">
      <c r="A654" s="307"/>
      <c r="B654" s="268"/>
      <c r="E654" s="269"/>
      <c r="F654" s="269"/>
      <c r="G654" s="269"/>
      <c r="H654" s="269"/>
      <c r="I654" s="269"/>
      <c r="J654" s="269"/>
      <c r="K654" s="269"/>
    </row>
    <row r="655" spans="1:11">
      <c r="A655" s="307"/>
      <c r="B655" s="268"/>
      <c r="E655" s="269"/>
      <c r="F655" s="269"/>
      <c r="G655" s="269"/>
      <c r="H655" s="269"/>
      <c r="I655" s="269"/>
      <c r="J655" s="269"/>
      <c r="K655" s="269"/>
    </row>
    <row r="656" spans="1:11">
      <c r="A656" s="307"/>
      <c r="B656" s="268"/>
      <c r="E656" s="269"/>
      <c r="F656" s="269"/>
      <c r="G656" s="269"/>
      <c r="H656" s="269"/>
      <c r="I656" s="269"/>
      <c r="J656" s="269"/>
      <c r="K656" s="269"/>
    </row>
    <row r="657" spans="1:11">
      <c r="A657" s="307"/>
      <c r="B657" s="268"/>
      <c r="E657" s="269"/>
      <c r="F657" s="269"/>
      <c r="G657" s="269"/>
      <c r="H657" s="269"/>
      <c r="I657" s="269"/>
      <c r="J657" s="269"/>
      <c r="K657" s="269"/>
    </row>
    <row r="658" spans="1:11">
      <c r="A658" s="307"/>
      <c r="B658" s="268"/>
      <c r="E658" s="269"/>
      <c r="F658" s="269"/>
      <c r="G658" s="269"/>
      <c r="H658" s="269"/>
      <c r="I658" s="269"/>
      <c r="J658" s="269"/>
      <c r="K658" s="269"/>
    </row>
    <row r="659" spans="1:11">
      <c r="A659" s="307"/>
      <c r="B659" s="268"/>
      <c r="E659" s="269"/>
      <c r="F659" s="269"/>
      <c r="G659" s="269"/>
      <c r="H659" s="269"/>
      <c r="I659" s="269"/>
      <c r="J659" s="269"/>
      <c r="K659" s="269"/>
    </row>
    <row r="660" spans="1:11">
      <c r="A660" s="307"/>
      <c r="B660" s="268"/>
      <c r="E660" s="269"/>
      <c r="F660" s="269"/>
      <c r="G660" s="269"/>
      <c r="H660" s="269"/>
      <c r="I660" s="269"/>
      <c r="J660" s="269"/>
      <c r="K660" s="269"/>
    </row>
    <row r="661" spans="1:11">
      <c r="A661" s="307"/>
      <c r="B661" s="268"/>
      <c r="E661" s="269"/>
      <c r="F661" s="269"/>
      <c r="G661" s="269"/>
      <c r="H661" s="269"/>
      <c r="I661" s="269"/>
      <c r="J661" s="269"/>
      <c r="K661" s="269"/>
    </row>
    <row r="662" spans="1:11">
      <c r="A662" s="307"/>
      <c r="B662" s="268"/>
      <c r="E662" s="269"/>
      <c r="F662" s="269"/>
      <c r="G662" s="269"/>
      <c r="H662" s="269"/>
      <c r="I662" s="269"/>
      <c r="J662" s="269"/>
      <c r="K662" s="269"/>
    </row>
    <row r="663" spans="1:11">
      <c r="A663" s="307"/>
      <c r="B663" s="268"/>
      <c r="E663" s="269"/>
      <c r="F663" s="269"/>
      <c r="G663" s="269"/>
      <c r="H663" s="269"/>
      <c r="I663" s="269"/>
      <c r="J663" s="269"/>
      <c r="K663" s="269"/>
    </row>
    <row r="664" spans="1:11">
      <c r="A664" s="307"/>
      <c r="B664" s="268"/>
      <c r="E664" s="269"/>
      <c r="F664" s="269"/>
      <c r="G664" s="269"/>
      <c r="H664" s="269"/>
      <c r="I664" s="269"/>
      <c r="J664" s="269"/>
      <c r="K664" s="269"/>
    </row>
    <row r="665" spans="1:11">
      <c r="A665" s="307"/>
      <c r="B665" s="268"/>
      <c r="E665" s="269"/>
      <c r="F665" s="269"/>
      <c r="G665" s="269"/>
      <c r="H665" s="269"/>
      <c r="I665" s="269"/>
      <c r="J665" s="269"/>
      <c r="K665" s="269"/>
    </row>
    <row r="666" spans="1:11">
      <c r="A666" s="307"/>
      <c r="B666" s="268"/>
      <c r="E666" s="269"/>
      <c r="F666" s="269"/>
      <c r="G666" s="269"/>
      <c r="H666" s="269"/>
      <c r="I666" s="269"/>
      <c r="J666" s="269"/>
      <c r="K666" s="269"/>
    </row>
    <row r="667" spans="1:11">
      <c r="A667" s="307"/>
      <c r="B667" s="268"/>
      <c r="E667" s="269"/>
      <c r="F667" s="269"/>
      <c r="G667" s="269"/>
      <c r="H667" s="269"/>
      <c r="I667" s="269"/>
      <c r="J667" s="269"/>
      <c r="K667" s="269"/>
    </row>
    <row r="668" spans="1:11">
      <c r="A668" s="307"/>
      <c r="B668" s="268"/>
      <c r="E668" s="269"/>
      <c r="F668" s="269"/>
      <c r="G668" s="269"/>
      <c r="H668" s="269"/>
      <c r="I668" s="269"/>
      <c r="J668" s="269"/>
      <c r="K668" s="269"/>
    </row>
    <row r="669" spans="1:11">
      <c r="A669" s="307"/>
      <c r="B669" s="268"/>
      <c r="E669" s="269"/>
      <c r="F669" s="269"/>
      <c r="G669" s="269"/>
      <c r="H669" s="269"/>
      <c r="I669" s="269"/>
      <c r="J669" s="269"/>
      <c r="K669" s="269"/>
    </row>
    <row r="670" spans="1:11">
      <c r="A670" s="307"/>
      <c r="B670" s="268"/>
      <c r="E670" s="269"/>
      <c r="F670" s="269"/>
      <c r="G670" s="269"/>
      <c r="H670" s="269"/>
      <c r="I670" s="269"/>
      <c r="J670" s="269"/>
      <c r="K670" s="269"/>
    </row>
    <row r="671" spans="1:11">
      <c r="A671" s="307"/>
      <c r="B671" s="268"/>
      <c r="E671" s="269"/>
      <c r="F671" s="269"/>
      <c r="G671" s="269"/>
      <c r="H671" s="269"/>
      <c r="I671" s="269"/>
      <c r="J671" s="269"/>
      <c r="K671" s="269"/>
    </row>
    <row r="672" spans="1:11">
      <c r="A672" s="307"/>
      <c r="B672" s="268"/>
      <c r="E672" s="269"/>
      <c r="F672" s="269"/>
      <c r="G672" s="269"/>
      <c r="H672" s="269"/>
      <c r="I672" s="269"/>
      <c r="J672" s="269"/>
      <c r="K672" s="269"/>
    </row>
    <row r="673" spans="1:11">
      <c r="A673" s="307"/>
      <c r="B673" s="268"/>
      <c r="E673" s="269"/>
      <c r="F673" s="269"/>
      <c r="G673" s="269"/>
      <c r="H673" s="269"/>
      <c r="I673" s="269"/>
      <c r="J673" s="269"/>
      <c r="K673" s="269"/>
    </row>
    <row r="674" spans="1:11">
      <c r="A674" s="307"/>
      <c r="B674" s="268"/>
      <c r="E674" s="269"/>
      <c r="F674" s="269"/>
      <c r="G674" s="269"/>
      <c r="H674" s="269"/>
      <c r="I674" s="269"/>
      <c r="J674" s="269"/>
      <c r="K674" s="269"/>
    </row>
    <row r="675" spans="1:11">
      <c r="A675" s="307"/>
      <c r="B675" s="268"/>
      <c r="E675" s="269"/>
      <c r="F675" s="269"/>
      <c r="G675" s="269"/>
      <c r="H675" s="269"/>
      <c r="I675" s="269"/>
      <c r="J675" s="269"/>
      <c r="K675" s="269"/>
    </row>
    <row r="676" spans="1:11">
      <c r="A676" s="307"/>
      <c r="B676" s="268"/>
      <c r="E676" s="269"/>
      <c r="F676" s="269"/>
      <c r="G676" s="269"/>
      <c r="H676" s="269"/>
      <c r="I676" s="269"/>
      <c r="J676" s="269"/>
      <c r="K676" s="269"/>
    </row>
    <row r="677" spans="1:11">
      <c r="A677" s="307"/>
      <c r="B677" s="268"/>
      <c r="E677" s="269"/>
      <c r="F677" s="269"/>
      <c r="G677" s="269"/>
      <c r="H677" s="269"/>
      <c r="I677" s="269"/>
      <c r="J677" s="269"/>
      <c r="K677" s="269"/>
    </row>
    <row r="678" spans="1:11">
      <c r="A678" s="307"/>
      <c r="B678" s="268"/>
      <c r="E678" s="269"/>
      <c r="F678" s="269"/>
      <c r="G678" s="269"/>
      <c r="H678" s="269"/>
      <c r="I678" s="269"/>
      <c r="J678" s="269"/>
      <c r="K678" s="269"/>
    </row>
    <row r="679" spans="1:11">
      <c r="A679" s="307"/>
      <c r="B679" s="268"/>
      <c r="E679" s="269"/>
      <c r="F679" s="269"/>
      <c r="G679" s="269"/>
      <c r="H679" s="269"/>
      <c r="I679" s="269"/>
      <c r="J679" s="269"/>
      <c r="K679" s="269"/>
    </row>
    <row r="680" spans="1:11">
      <c r="A680" s="307"/>
      <c r="B680" s="268"/>
      <c r="E680" s="269"/>
      <c r="F680" s="269"/>
      <c r="G680" s="269"/>
      <c r="H680" s="269"/>
      <c r="I680" s="269"/>
      <c r="J680" s="269"/>
      <c r="K680" s="269"/>
    </row>
    <row r="681" spans="1:11">
      <c r="A681" s="307"/>
      <c r="B681" s="268"/>
      <c r="E681" s="269"/>
      <c r="F681" s="269"/>
      <c r="G681" s="269"/>
      <c r="H681" s="269"/>
      <c r="I681" s="269"/>
      <c r="J681" s="269"/>
      <c r="K681" s="269"/>
    </row>
    <row r="682" spans="1:11">
      <c r="A682" s="307"/>
      <c r="B682" s="268"/>
      <c r="E682" s="269"/>
      <c r="F682" s="269"/>
      <c r="G682" s="269"/>
      <c r="H682" s="269"/>
      <c r="I682" s="269"/>
      <c r="J682" s="269"/>
      <c r="K682" s="269"/>
    </row>
    <row r="683" spans="1:11">
      <c r="A683" s="307"/>
      <c r="B683" s="268"/>
      <c r="E683" s="269"/>
      <c r="F683" s="269"/>
      <c r="G683" s="269"/>
      <c r="H683" s="269"/>
      <c r="I683" s="269"/>
      <c r="J683" s="269"/>
      <c r="K683" s="269"/>
    </row>
    <row r="684" spans="1:11">
      <c r="A684" s="307"/>
      <c r="B684" s="268"/>
      <c r="E684" s="269"/>
      <c r="F684" s="269"/>
      <c r="G684" s="269"/>
      <c r="H684" s="269"/>
      <c r="I684" s="269"/>
      <c r="J684" s="269"/>
      <c r="K684" s="269"/>
    </row>
    <row r="685" spans="1:11">
      <c r="A685" s="307"/>
      <c r="B685" s="268"/>
      <c r="E685" s="269"/>
      <c r="F685" s="269"/>
      <c r="G685" s="269"/>
      <c r="H685" s="269"/>
      <c r="I685" s="269"/>
      <c r="J685" s="269"/>
      <c r="K685" s="269"/>
    </row>
    <row r="686" spans="1:11">
      <c r="A686" s="307"/>
      <c r="B686" s="268"/>
      <c r="E686" s="269"/>
      <c r="F686" s="269"/>
      <c r="G686" s="269"/>
      <c r="H686" s="269"/>
      <c r="I686" s="269"/>
      <c r="J686" s="269"/>
      <c r="K686" s="269"/>
    </row>
    <row r="687" spans="1:11">
      <c r="A687" s="307"/>
      <c r="B687" s="268"/>
      <c r="E687" s="269"/>
      <c r="F687" s="269"/>
      <c r="G687" s="269"/>
      <c r="H687" s="269"/>
      <c r="I687" s="269"/>
      <c r="J687" s="269"/>
      <c r="K687" s="269"/>
    </row>
    <row r="688" spans="1:11">
      <c r="A688" s="307"/>
      <c r="B688" s="268"/>
      <c r="E688" s="269"/>
      <c r="F688" s="269"/>
      <c r="G688" s="269"/>
      <c r="H688" s="269"/>
      <c r="I688" s="269"/>
      <c r="J688" s="269"/>
      <c r="K688" s="269"/>
    </row>
    <row r="689" spans="1:11">
      <c r="A689" s="307"/>
      <c r="B689" s="268"/>
      <c r="E689" s="269"/>
      <c r="F689" s="269"/>
      <c r="G689" s="269"/>
      <c r="H689" s="269"/>
      <c r="I689" s="269"/>
      <c r="J689" s="269"/>
      <c r="K689" s="269"/>
    </row>
    <row r="690" spans="1:11">
      <c r="A690" s="307"/>
      <c r="B690" s="268"/>
      <c r="E690" s="269"/>
      <c r="F690" s="269"/>
      <c r="G690" s="269"/>
      <c r="H690" s="269"/>
      <c r="I690" s="269"/>
      <c r="J690" s="269"/>
      <c r="K690" s="269"/>
    </row>
    <row r="691" spans="1:11">
      <c r="A691" s="307"/>
      <c r="B691" s="268"/>
      <c r="E691" s="269"/>
      <c r="F691" s="269"/>
      <c r="G691" s="269"/>
      <c r="H691" s="269"/>
      <c r="I691" s="269"/>
      <c r="J691" s="269"/>
      <c r="K691" s="269"/>
    </row>
    <row r="692" spans="1:11">
      <c r="A692" s="307"/>
      <c r="B692" s="268"/>
      <c r="E692" s="269"/>
      <c r="F692" s="269"/>
      <c r="G692" s="269"/>
      <c r="H692" s="269"/>
      <c r="I692" s="269"/>
      <c r="J692" s="269"/>
      <c r="K692" s="269"/>
    </row>
    <row r="693" spans="1:11">
      <c r="A693" s="307"/>
      <c r="B693" s="268"/>
      <c r="E693" s="269"/>
      <c r="F693" s="269"/>
      <c r="G693" s="269"/>
      <c r="H693" s="269"/>
      <c r="I693" s="269"/>
      <c r="J693" s="269"/>
      <c r="K693" s="269"/>
    </row>
    <row r="694" spans="1:11">
      <c r="A694" s="307"/>
      <c r="B694" s="268"/>
      <c r="E694" s="269"/>
      <c r="F694" s="269"/>
      <c r="G694" s="269"/>
      <c r="H694" s="269"/>
      <c r="I694" s="269"/>
      <c r="J694" s="269"/>
      <c r="K694" s="269"/>
    </row>
    <row r="695" spans="1:11">
      <c r="A695" s="307"/>
      <c r="B695" s="268"/>
      <c r="E695" s="269"/>
      <c r="F695" s="269"/>
      <c r="G695" s="269"/>
      <c r="H695" s="269"/>
      <c r="I695" s="269"/>
      <c r="J695" s="269"/>
      <c r="K695" s="269"/>
    </row>
    <row r="696" spans="1:11">
      <c r="A696" s="307"/>
      <c r="B696" s="268"/>
      <c r="E696" s="269"/>
      <c r="F696" s="269"/>
      <c r="G696" s="269"/>
      <c r="H696" s="269"/>
      <c r="I696" s="269"/>
      <c r="J696" s="269"/>
      <c r="K696" s="269"/>
    </row>
    <row r="697" spans="1:11">
      <c r="A697" s="307"/>
      <c r="B697" s="268"/>
      <c r="E697" s="269"/>
      <c r="F697" s="269"/>
      <c r="G697" s="269"/>
      <c r="H697" s="269"/>
      <c r="I697" s="269"/>
      <c r="J697" s="269"/>
      <c r="K697" s="269"/>
    </row>
    <row r="698" spans="1:11">
      <c r="A698" s="307"/>
      <c r="B698" s="268"/>
      <c r="E698" s="269"/>
      <c r="F698" s="269"/>
      <c r="G698" s="269"/>
      <c r="H698" s="269"/>
      <c r="I698" s="269"/>
      <c r="J698" s="269"/>
      <c r="K698" s="269"/>
    </row>
    <row r="699" spans="1:11">
      <c r="A699" s="307"/>
      <c r="B699" s="268"/>
      <c r="E699" s="269"/>
      <c r="F699" s="269"/>
      <c r="G699" s="269"/>
      <c r="H699" s="269"/>
      <c r="I699" s="269"/>
      <c r="J699" s="269"/>
      <c r="K699" s="269"/>
    </row>
    <row r="700" spans="1:11">
      <c r="A700" s="307"/>
      <c r="B700" s="268"/>
      <c r="E700" s="269"/>
      <c r="F700" s="269"/>
      <c r="G700" s="269"/>
      <c r="H700" s="269"/>
      <c r="I700" s="269"/>
      <c r="J700" s="269"/>
      <c r="K700" s="269"/>
    </row>
    <row r="701" spans="1:11">
      <c r="A701" s="307"/>
      <c r="B701" s="268"/>
      <c r="E701" s="269"/>
      <c r="F701" s="269"/>
      <c r="G701" s="269"/>
      <c r="H701" s="269"/>
      <c r="I701" s="269"/>
      <c r="J701" s="269"/>
      <c r="K701" s="269"/>
    </row>
    <row r="702" spans="1:11">
      <c r="A702" s="307"/>
      <c r="B702" s="268"/>
      <c r="E702" s="269"/>
      <c r="F702" s="269"/>
      <c r="G702" s="269"/>
      <c r="H702" s="269"/>
      <c r="I702" s="269"/>
      <c r="J702" s="269"/>
      <c r="K702" s="269"/>
    </row>
    <row r="703" spans="1:11">
      <c r="A703" s="307"/>
      <c r="B703" s="268"/>
      <c r="E703" s="269"/>
      <c r="F703" s="269"/>
      <c r="G703" s="269"/>
      <c r="H703" s="269"/>
      <c r="I703" s="269"/>
      <c r="J703" s="269"/>
      <c r="K703" s="269"/>
    </row>
    <row r="704" spans="1:11">
      <c r="A704" s="307"/>
      <c r="B704" s="268"/>
      <c r="E704" s="269"/>
      <c r="F704" s="269"/>
      <c r="G704" s="269"/>
      <c r="H704" s="269"/>
      <c r="I704" s="269"/>
      <c r="J704" s="269"/>
      <c r="K704" s="269"/>
    </row>
    <row r="705" spans="1:11">
      <c r="A705" s="307"/>
      <c r="B705" s="268"/>
      <c r="E705" s="269"/>
      <c r="F705" s="269"/>
      <c r="G705" s="269"/>
      <c r="H705" s="269"/>
      <c r="I705" s="269"/>
      <c r="J705" s="269"/>
      <c r="K705" s="269"/>
    </row>
    <row r="706" spans="1:11">
      <c r="A706" s="307"/>
      <c r="B706" s="268"/>
      <c r="E706" s="269"/>
      <c r="F706" s="269"/>
      <c r="G706" s="269"/>
      <c r="H706" s="269"/>
      <c r="I706" s="269"/>
      <c r="J706" s="269"/>
      <c r="K706" s="269"/>
    </row>
    <row r="707" spans="1:11">
      <c r="A707" s="307"/>
      <c r="B707" s="268"/>
      <c r="E707" s="269"/>
      <c r="F707" s="269"/>
      <c r="G707" s="269"/>
      <c r="H707" s="269"/>
      <c r="I707" s="269"/>
      <c r="J707" s="269"/>
      <c r="K707" s="269"/>
    </row>
    <row r="708" spans="1:11">
      <c r="A708" s="307"/>
      <c r="B708" s="268"/>
      <c r="E708" s="269"/>
      <c r="F708" s="269"/>
      <c r="G708" s="269"/>
      <c r="H708" s="269"/>
      <c r="I708" s="269"/>
      <c r="J708" s="269"/>
      <c r="K708" s="269"/>
    </row>
    <row r="709" spans="1:11">
      <c r="A709" s="307"/>
      <c r="B709" s="268"/>
      <c r="E709" s="269"/>
      <c r="F709" s="269"/>
      <c r="G709" s="269"/>
      <c r="H709" s="269"/>
      <c r="I709" s="269"/>
      <c r="J709" s="269"/>
      <c r="K709" s="269"/>
    </row>
    <row r="710" spans="1:11">
      <c r="A710" s="307"/>
      <c r="B710" s="268"/>
      <c r="E710" s="269"/>
      <c r="F710" s="269"/>
      <c r="G710" s="269"/>
      <c r="H710" s="269"/>
      <c r="I710" s="269"/>
      <c r="J710" s="269"/>
      <c r="K710" s="269"/>
    </row>
    <row r="711" spans="1:11">
      <c r="A711" s="307"/>
      <c r="B711" s="268"/>
      <c r="E711" s="269"/>
      <c r="F711" s="269"/>
      <c r="G711" s="269"/>
      <c r="H711" s="269"/>
      <c r="I711" s="269"/>
      <c r="J711" s="269"/>
      <c r="K711" s="269"/>
    </row>
    <row r="712" spans="1:11">
      <c r="A712" s="307"/>
      <c r="B712" s="268"/>
      <c r="E712" s="269"/>
      <c r="F712" s="269"/>
      <c r="G712" s="269"/>
      <c r="H712" s="269"/>
      <c r="I712" s="269"/>
      <c r="J712" s="269"/>
      <c r="K712" s="269"/>
    </row>
    <row r="713" spans="1:11">
      <c r="A713" s="307"/>
      <c r="B713" s="268"/>
      <c r="E713" s="269"/>
      <c r="F713" s="269"/>
      <c r="G713" s="269"/>
      <c r="H713" s="269"/>
      <c r="I713" s="269"/>
      <c r="J713" s="269"/>
      <c r="K713" s="269"/>
    </row>
    <row r="714" spans="1:11">
      <c r="A714" s="307"/>
      <c r="B714" s="268"/>
      <c r="E714" s="269"/>
      <c r="F714" s="269"/>
      <c r="G714" s="269"/>
      <c r="H714" s="269"/>
      <c r="I714" s="269"/>
      <c r="J714" s="269"/>
      <c r="K714" s="269"/>
    </row>
    <row r="715" spans="1:11">
      <c r="A715" s="307"/>
      <c r="B715" s="268"/>
      <c r="E715" s="269"/>
      <c r="F715" s="269"/>
      <c r="G715" s="269"/>
      <c r="H715" s="269"/>
      <c r="I715" s="269"/>
      <c r="J715" s="269"/>
      <c r="K715" s="269"/>
    </row>
    <row r="716" spans="1:11">
      <c r="A716" s="307"/>
      <c r="B716" s="268"/>
      <c r="E716" s="269"/>
      <c r="F716" s="269"/>
      <c r="G716" s="269"/>
      <c r="H716" s="269"/>
      <c r="I716" s="269"/>
      <c r="J716" s="269"/>
      <c r="K716" s="269"/>
    </row>
    <row r="717" spans="1:11">
      <c r="A717" s="307"/>
      <c r="B717" s="268"/>
      <c r="E717" s="269"/>
      <c r="F717" s="269"/>
      <c r="G717" s="269"/>
      <c r="H717" s="269"/>
      <c r="I717" s="269"/>
      <c r="J717" s="269"/>
      <c r="K717" s="269"/>
    </row>
    <row r="718" spans="1:11">
      <c r="A718" s="307"/>
      <c r="B718" s="268"/>
      <c r="E718" s="269"/>
      <c r="F718" s="269"/>
      <c r="G718" s="269"/>
      <c r="H718" s="269"/>
      <c r="I718" s="269"/>
      <c r="J718" s="269"/>
      <c r="K718" s="269"/>
    </row>
    <row r="719" spans="1:11">
      <c r="A719" s="307"/>
      <c r="B719" s="268"/>
      <c r="E719" s="269"/>
      <c r="F719" s="269"/>
      <c r="G719" s="269"/>
      <c r="H719" s="269"/>
      <c r="I719" s="269"/>
      <c r="J719" s="269"/>
      <c r="K719" s="269"/>
    </row>
    <row r="720" spans="1:11">
      <c r="A720" s="307"/>
      <c r="B720" s="268"/>
      <c r="E720" s="269"/>
      <c r="F720" s="269"/>
      <c r="G720" s="269"/>
      <c r="H720" s="269"/>
      <c r="I720" s="269"/>
      <c r="J720" s="269"/>
      <c r="K720" s="269"/>
    </row>
    <row r="721" spans="1:11">
      <c r="A721" s="307"/>
      <c r="B721" s="268"/>
      <c r="E721" s="269"/>
      <c r="F721" s="269"/>
      <c r="G721" s="269"/>
      <c r="H721" s="269"/>
      <c r="I721" s="269"/>
      <c r="J721" s="269"/>
      <c r="K721" s="269"/>
    </row>
    <row r="722" spans="1:11">
      <c r="A722" s="307"/>
      <c r="B722" s="268"/>
      <c r="E722" s="269"/>
      <c r="F722" s="269"/>
      <c r="G722" s="269"/>
      <c r="H722" s="269"/>
      <c r="I722" s="269"/>
      <c r="J722" s="269"/>
      <c r="K722" s="269"/>
    </row>
    <row r="723" spans="1:11">
      <c r="A723" s="307"/>
      <c r="B723" s="268"/>
      <c r="E723" s="269"/>
      <c r="F723" s="269"/>
      <c r="G723" s="269"/>
      <c r="H723" s="269"/>
      <c r="I723" s="269"/>
      <c r="J723" s="269"/>
      <c r="K723" s="269"/>
    </row>
    <row r="724" spans="1:11">
      <c r="A724" s="307"/>
      <c r="B724" s="268"/>
      <c r="E724" s="269"/>
      <c r="F724" s="269"/>
      <c r="G724" s="269"/>
      <c r="H724" s="269"/>
      <c r="I724" s="269"/>
      <c r="J724" s="269"/>
      <c r="K724" s="269"/>
    </row>
    <row r="725" spans="1:11">
      <c r="A725" s="307"/>
      <c r="B725" s="268"/>
      <c r="E725" s="269"/>
      <c r="F725" s="269"/>
      <c r="G725" s="269"/>
      <c r="H725" s="269"/>
      <c r="I725" s="269"/>
      <c r="J725" s="269"/>
      <c r="K725" s="269"/>
    </row>
    <row r="726" spans="1:11">
      <c r="A726" s="307"/>
      <c r="B726" s="268"/>
      <c r="E726" s="269"/>
      <c r="F726" s="269"/>
      <c r="G726" s="269"/>
      <c r="H726" s="269"/>
      <c r="I726" s="269"/>
      <c r="J726" s="269"/>
      <c r="K726" s="269"/>
    </row>
    <row r="727" spans="1:11">
      <c r="A727" s="307"/>
      <c r="B727" s="268"/>
      <c r="E727" s="269"/>
      <c r="F727" s="269"/>
      <c r="G727" s="269"/>
      <c r="H727" s="269"/>
      <c r="I727" s="269"/>
      <c r="J727" s="269"/>
      <c r="K727" s="269"/>
    </row>
    <row r="728" spans="1:11">
      <c r="A728" s="307"/>
      <c r="B728" s="268"/>
      <c r="E728" s="269"/>
      <c r="F728" s="269"/>
      <c r="G728" s="269"/>
      <c r="H728" s="269"/>
      <c r="I728" s="269"/>
      <c r="J728" s="269"/>
      <c r="K728" s="269"/>
    </row>
    <row r="729" spans="1:11">
      <c r="A729" s="307"/>
      <c r="B729" s="268"/>
      <c r="E729" s="269"/>
      <c r="F729" s="269"/>
      <c r="G729" s="269"/>
      <c r="H729" s="269"/>
      <c r="I729" s="269"/>
      <c r="J729" s="269"/>
      <c r="K729" s="269"/>
    </row>
    <row r="730" spans="1:11">
      <c r="A730" s="307"/>
      <c r="B730" s="268"/>
      <c r="E730" s="269"/>
      <c r="F730" s="269"/>
      <c r="G730" s="269"/>
      <c r="H730" s="269"/>
      <c r="I730" s="269"/>
      <c r="J730" s="269"/>
      <c r="K730" s="269"/>
    </row>
    <row r="731" spans="1:11">
      <c r="A731" s="307"/>
      <c r="B731" s="268"/>
      <c r="E731" s="269"/>
      <c r="F731" s="269"/>
      <c r="G731" s="269"/>
      <c r="H731" s="269"/>
      <c r="I731" s="269"/>
      <c r="J731" s="269"/>
      <c r="K731" s="269"/>
    </row>
    <row r="732" spans="1:11">
      <c r="A732" s="307"/>
      <c r="B732" s="268"/>
      <c r="E732" s="269"/>
      <c r="F732" s="269"/>
      <c r="G732" s="269"/>
      <c r="H732" s="269"/>
      <c r="I732" s="269"/>
      <c r="J732" s="269"/>
      <c r="K732" s="269"/>
    </row>
    <row r="733" spans="1:11">
      <c r="A733" s="307"/>
      <c r="B733" s="268"/>
      <c r="E733" s="269"/>
      <c r="F733" s="269"/>
      <c r="G733" s="269"/>
      <c r="H733" s="269"/>
      <c r="I733" s="269"/>
      <c r="J733" s="269"/>
      <c r="K733" s="269"/>
    </row>
    <row r="734" spans="1:11">
      <c r="A734" s="307"/>
      <c r="B734" s="268"/>
      <c r="E734" s="269"/>
      <c r="F734" s="269"/>
      <c r="G734" s="269"/>
      <c r="H734" s="269"/>
      <c r="I734" s="269"/>
      <c r="J734" s="269"/>
      <c r="K734" s="269"/>
    </row>
    <row r="735" spans="1:11">
      <c r="A735" s="307"/>
      <c r="B735" s="268"/>
      <c r="E735" s="269"/>
      <c r="F735" s="269"/>
      <c r="G735" s="269"/>
      <c r="H735" s="269"/>
      <c r="I735" s="269"/>
      <c r="J735" s="269"/>
      <c r="K735" s="269"/>
    </row>
    <row r="736" spans="1:11">
      <c r="A736" s="307"/>
      <c r="B736" s="268"/>
      <c r="E736" s="269"/>
      <c r="F736" s="269"/>
      <c r="G736" s="269"/>
      <c r="H736" s="269"/>
      <c r="I736" s="269"/>
      <c r="J736" s="269"/>
      <c r="K736" s="269"/>
    </row>
    <row r="737" spans="1:11">
      <c r="A737" s="307"/>
      <c r="B737" s="268"/>
      <c r="E737" s="269"/>
      <c r="F737" s="269"/>
      <c r="G737" s="269"/>
      <c r="H737" s="269"/>
      <c r="I737" s="269"/>
      <c r="J737" s="269"/>
      <c r="K737" s="269"/>
    </row>
    <row r="738" spans="1:11">
      <c r="A738" s="307"/>
      <c r="B738" s="268"/>
      <c r="E738" s="269"/>
      <c r="F738" s="269"/>
      <c r="G738" s="269"/>
      <c r="H738" s="269"/>
      <c r="I738" s="269"/>
      <c r="J738" s="269"/>
      <c r="K738" s="269"/>
    </row>
    <row r="739" spans="1:11">
      <c r="A739" s="307"/>
      <c r="B739" s="268"/>
      <c r="E739" s="269"/>
      <c r="F739" s="269"/>
      <c r="G739" s="269"/>
      <c r="H739" s="269"/>
      <c r="I739" s="269"/>
      <c r="J739" s="269"/>
      <c r="K739" s="269"/>
    </row>
    <row r="740" spans="1:11">
      <c r="A740" s="307"/>
      <c r="B740" s="268"/>
      <c r="E740" s="269"/>
      <c r="F740" s="269"/>
      <c r="G740" s="269"/>
      <c r="H740" s="269"/>
      <c r="I740" s="269"/>
      <c r="J740" s="269"/>
      <c r="K740" s="269"/>
    </row>
    <row r="741" spans="1:11">
      <c r="A741" s="307"/>
      <c r="B741" s="268"/>
      <c r="E741" s="269"/>
      <c r="F741" s="269"/>
      <c r="G741" s="269"/>
      <c r="H741" s="269"/>
      <c r="I741" s="269"/>
      <c r="J741" s="269"/>
      <c r="K741" s="269"/>
    </row>
    <row r="742" spans="1:11">
      <c r="A742" s="307"/>
      <c r="B742" s="268"/>
      <c r="E742" s="269"/>
      <c r="F742" s="269"/>
      <c r="G742" s="269"/>
      <c r="H742" s="269"/>
      <c r="I742" s="269"/>
      <c r="J742" s="269"/>
      <c r="K742" s="269"/>
    </row>
    <row r="743" spans="1:11">
      <c r="A743" s="307"/>
      <c r="B743" s="268"/>
      <c r="E743" s="269"/>
      <c r="F743" s="269"/>
      <c r="G743" s="269"/>
      <c r="H743" s="269"/>
      <c r="I743" s="269"/>
      <c r="J743" s="269"/>
      <c r="K743" s="269"/>
    </row>
    <row r="744" spans="1:11">
      <c r="A744" s="307"/>
      <c r="B744" s="268"/>
      <c r="E744" s="269"/>
      <c r="F744" s="269"/>
      <c r="G744" s="269"/>
      <c r="H744" s="269"/>
      <c r="I744" s="269"/>
      <c r="J744" s="269"/>
      <c r="K744" s="269"/>
    </row>
    <row r="745" spans="1:11">
      <c r="A745" s="307"/>
      <c r="B745" s="268"/>
      <c r="E745" s="269"/>
      <c r="F745" s="269"/>
      <c r="G745" s="269"/>
      <c r="H745" s="269"/>
      <c r="I745" s="269"/>
      <c r="J745" s="269"/>
      <c r="K745" s="269"/>
    </row>
    <row r="746" spans="1:11">
      <c r="A746" s="307"/>
      <c r="B746" s="268"/>
      <c r="E746" s="269"/>
      <c r="F746" s="269"/>
      <c r="G746" s="269"/>
      <c r="H746" s="269"/>
      <c r="I746" s="269"/>
      <c r="J746" s="269"/>
      <c r="K746" s="269"/>
    </row>
    <row r="747" spans="1:11">
      <c r="A747" s="307"/>
      <c r="B747" s="268"/>
      <c r="E747" s="269"/>
      <c r="F747" s="269"/>
      <c r="G747" s="269"/>
      <c r="H747" s="269"/>
      <c r="I747" s="269"/>
      <c r="J747" s="269"/>
      <c r="K747" s="269"/>
    </row>
    <row r="748" spans="1:11">
      <c r="A748" s="307"/>
      <c r="B748" s="268"/>
      <c r="E748" s="269"/>
      <c r="F748" s="269"/>
      <c r="G748" s="269"/>
      <c r="H748" s="269"/>
      <c r="I748" s="269"/>
      <c r="J748" s="269"/>
      <c r="K748" s="269"/>
    </row>
    <row r="749" spans="1:11">
      <c r="A749" s="307"/>
      <c r="B749" s="268"/>
      <c r="E749" s="269"/>
      <c r="F749" s="269"/>
      <c r="G749" s="269"/>
      <c r="H749" s="269"/>
      <c r="I749" s="269"/>
      <c r="J749" s="269"/>
      <c r="K749" s="269"/>
    </row>
    <row r="750" spans="1:11">
      <c r="A750" s="307"/>
      <c r="B750" s="268"/>
      <c r="E750" s="269"/>
      <c r="F750" s="269"/>
      <c r="G750" s="269"/>
      <c r="H750" s="269"/>
      <c r="I750" s="269"/>
      <c r="J750" s="269"/>
      <c r="K750" s="269"/>
    </row>
    <row r="751" spans="1:11">
      <c r="A751" s="307"/>
      <c r="B751" s="268"/>
      <c r="E751" s="269"/>
      <c r="F751" s="269"/>
      <c r="G751" s="269"/>
      <c r="H751" s="269"/>
      <c r="I751" s="269"/>
      <c r="J751" s="269"/>
      <c r="K751" s="269"/>
    </row>
    <row r="752" spans="1:11">
      <c r="A752" s="307"/>
      <c r="B752" s="268"/>
      <c r="E752" s="269"/>
      <c r="F752" s="269"/>
      <c r="G752" s="269"/>
      <c r="H752" s="269"/>
      <c r="I752" s="269"/>
      <c r="J752" s="269"/>
      <c r="K752" s="269"/>
    </row>
    <row r="753" spans="1:11">
      <c r="A753" s="307"/>
      <c r="B753" s="268"/>
      <c r="E753" s="269"/>
      <c r="F753" s="269"/>
      <c r="G753" s="269"/>
      <c r="H753" s="269"/>
      <c r="I753" s="269"/>
      <c r="J753" s="269"/>
      <c r="K753" s="269"/>
    </row>
    <row r="754" spans="1:11">
      <c r="A754" s="307"/>
      <c r="B754" s="268"/>
      <c r="E754" s="269"/>
      <c r="F754" s="269"/>
      <c r="G754" s="269"/>
      <c r="H754" s="269"/>
      <c r="I754" s="269"/>
      <c r="J754" s="269"/>
      <c r="K754" s="269"/>
    </row>
    <row r="755" spans="1:11">
      <c r="A755" s="307"/>
      <c r="B755" s="268"/>
      <c r="E755" s="269"/>
      <c r="F755" s="269"/>
      <c r="G755" s="269"/>
      <c r="H755" s="269"/>
      <c r="I755" s="269"/>
      <c r="J755" s="269"/>
      <c r="K755" s="269"/>
    </row>
    <row r="756" spans="1:11">
      <c r="A756" s="307"/>
      <c r="B756" s="268"/>
      <c r="E756" s="269"/>
      <c r="F756" s="269"/>
      <c r="G756" s="269"/>
      <c r="H756" s="269"/>
      <c r="I756" s="269"/>
      <c r="J756" s="269"/>
      <c r="K756" s="269"/>
    </row>
    <row r="757" spans="1:11">
      <c r="A757" s="307"/>
      <c r="B757" s="268"/>
      <c r="E757" s="269"/>
      <c r="F757" s="269"/>
      <c r="G757" s="269"/>
      <c r="H757" s="269"/>
      <c r="I757" s="269"/>
      <c r="J757" s="269"/>
      <c r="K757" s="269"/>
    </row>
    <row r="758" spans="1:11">
      <c r="A758" s="307"/>
      <c r="B758" s="268"/>
      <c r="E758" s="269"/>
      <c r="F758" s="269"/>
      <c r="G758" s="269"/>
      <c r="H758" s="269"/>
      <c r="I758" s="269"/>
      <c r="J758" s="269"/>
      <c r="K758" s="269"/>
    </row>
    <row r="759" spans="1:11">
      <c r="A759" s="307"/>
      <c r="B759" s="268"/>
      <c r="E759" s="269"/>
      <c r="F759" s="269"/>
      <c r="G759" s="269"/>
      <c r="H759" s="269"/>
      <c r="I759" s="269"/>
      <c r="J759" s="269"/>
      <c r="K759" s="269"/>
    </row>
    <row r="760" spans="1:11">
      <c r="A760" s="307"/>
      <c r="B760" s="268"/>
      <c r="E760" s="269"/>
      <c r="F760" s="269"/>
      <c r="G760" s="269"/>
      <c r="H760" s="269"/>
      <c r="I760" s="269"/>
      <c r="J760" s="269"/>
      <c r="K760" s="269"/>
    </row>
    <row r="761" spans="1:11">
      <c r="A761" s="307"/>
      <c r="B761" s="268"/>
      <c r="E761" s="269"/>
      <c r="F761" s="269"/>
      <c r="G761" s="269"/>
      <c r="H761" s="269"/>
      <c r="I761" s="269"/>
      <c r="J761" s="269"/>
      <c r="K761" s="269"/>
    </row>
    <row r="762" spans="1:11">
      <c r="A762" s="307"/>
      <c r="B762" s="268"/>
      <c r="E762" s="269"/>
      <c r="F762" s="269"/>
      <c r="G762" s="269"/>
      <c r="H762" s="269"/>
      <c r="I762" s="269"/>
      <c r="J762" s="269"/>
      <c r="K762" s="269"/>
    </row>
    <row r="763" spans="1:11">
      <c r="A763" s="307"/>
      <c r="B763" s="268"/>
      <c r="E763" s="269"/>
      <c r="F763" s="269"/>
      <c r="G763" s="269"/>
      <c r="H763" s="269"/>
      <c r="I763" s="269"/>
      <c r="J763" s="269"/>
      <c r="K763" s="269"/>
    </row>
    <row r="764" spans="1:11">
      <c r="A764" s="307"/>
      <c r="B764" s="268"/>
      <c r="E764" s="269"/>
      <c r="F764" s="269"/>
      <c r="G764" s="269"/>
      <c r="H764" s="269"/>
      <c r="I764" s="269"/>
      <c r="J764" s="269"/>
      <c r="K764" s="269"/>
    </row>
    <row r="765" spans="1:11">
      <c r="A765" s="307"/>
      <c r="B765" s="268"/>
      <c r="E765" s="269"/>
      <c r="F765" s="269"/>
      <c r="G765" s="269"/>
      <c r="H765" s="269"/>
      <c r="I765" s="269"/>
      <c r="J765" s="269"/>
      <c r="K765" s="269"/>
    </row>
    <row r="766" spans="1:11">
      <c r="A766" s="307"/>
      <c r="B766" s="268"/>
      <c r="E766" s="269"/>
      <c r="F766" s="269"/>
      <c r="G766" s="269"/>
      <c r="H766" s="269"/>
      <c r="I766" s="269"/>
      <c r="J766" s="269"/>
      <c r="K766" s="269"/>
    </row>
    <row r="767" spans="1:11">
      <c r="A767" s="307"/>
      <c r="B767" s="268"/>
      <c r="E767" s="269"/>
      <c r="F767" s="269"/>
      <c r="G767" s="269"/>
      <c r="H767" s="269"/>
      <c r="I767" s="269"/>
      <c r="J767" s="269"/>
      <c r="K767" s="269"/>
    </row>
    <row r="768" spans="1:11">
      <c r="A768" s="307"/>
      <c r="B768" s="268"/>
      <c r="E768" s="269"/>
      <c r="F768" s="269"/>
      <c r="G768" s="269"/>
      <c r="H768" s="269"/>
      <c r="I768" s="269"/>
      <c r="J768" s="269"/>
      <c r="K768" s="269"/>
    </row>
    <row r="769" spans="1:11">
      <c r="A769" s="307"/>
      <c r="B769" s="268"/>
      <c r="E769" s="269"/>
      <c r="F769" s="269"/>
      <c r="G769" s="269"/>
      <c r="H769" s="269"/>
      <c r="I769" s="269"/>
      <c r="J769" s="269"/>
      <c r="K769" s="269"/>
    </row>
    <row r="770" spans="1:11">
      <c r="A770" s="307"/>
      <c r="B770" s="268"/>
      <c r="E770" s="269"/>
      <c r="F770" s="269"/>
      <c r="G770" s="269"/>
      <c r="H770" s="269"/>
      <c r="I770" s="269"/>
      <c r="J770" s="269"/>
      <c r="K770" s="269"/>
    </row>
    <row r="771" spans="1:11">
      <c r="A771" s="307"/>
      <c r="B771" s="268"/>
      <c r="E771" s="269"/>
      <c r="F771" s="269"/>
      <c r="G771" s="269"/>
      <c r="H771" s="269"/>
      <c r="I771" s="269"/>
      <c r="J771" s="269"/>
      <c r="K771" s="269"/>
    </row>
    <row r="772" spans="1:11">
      <c r="A772" s="307"/>
      <c r="B772" s="268"/>
      <c r="E772" s="269"/>
      <c r="F772" s="269"/>
      <c r="G772" s="269"/>
      <c r="H772" s="269"/>
      <c r="I772" s="269"/>
      <c r="J772" s="269"/>
      <c r="K772" s="269"/>
    </row>
    <row r="773" spans="1:11">
      <c r="A773" s="307"/>
      <c r="B773" s="268"/>
      <c r="E773" s="269"/>
      <c r="F773" s="269"/>
      <c r="G773" s="269"/>
      <c r="H773" s="269"/>
      <c r="I773" s="269"/>
      <c r="J773" s="269"/>
      <c r="K773" s="269"/>
    </row>
    <row r="774" spans="1:11">
      <c r="A774" s="307"/>
      <c r="B774" s="268"/>
      <c r="E774" s="269"/>
      <c r="F774" s="269"/>
      <c r="G774" s="269"/>
      <c r="H774" s="269"/>
      <c r="I774" s="269"/>
      <c r="J774" s="269"/>
      <c r="K774" s="269"/>
    </row>
    <row r="775" spans="1:11">
      <c r="A775" s="307"/>
      <c r="B775" s="268"/>
      <c r="E775" s="269"/>
      <c r="F775" s="269"/>
      <c r="G775" s="269"/>
      <c r="H775" s="269"/>
      <c r="I775" s="269"/>
      <c r="J775" s="269"/>
      <c r="K775" s="269"/>
    </row>
    <row r="776" spans="1:11">
      <c r="A776" s="307"/>
      <c r="B776" s="268"/>
      <c r="E776" s="269"/>
      <c r="F776" s="269"/>
      <c r="G776" s="269"/>
      <c r="H776" s="269"/>
      <c r="I776" s="269"/>
      <c r="J776" s="269"/>
      <c r="K776" s="269"/>
    </row>
    <row r="777" spans="1:11">
      <c r="A777" s="307"/>
      <c r="B777" s="268"/>
      <c r="E777" s="269"/>
      <c r="F777" s="269"/>
      <c r="G777" s="269"/>
      <c r="H777" s="269"/>
      <c r="I777" s="269"/>
      <c r="J777" s="269"/>
      <c r="K777" s="269"/>
    </row>
    <row r="778" spans="1:11">
      <c r="A778" s="307"/>
      <c r="B778" s="268"/>
      <c r="E778" s="269"/>
      <c r="F778" s="269"/>
      <c r="G778" s="269"/>
      <c r="H778" s="269"/>
      <c r="I778" s="269"/>
      <c r="J778" s="269"/>
      <c r="K778" s="269"/>
    </row>
    <row r="779" spans="1:11">
      <c r="A779" s="307"/>
      <c r="B779" s="268"/>
      <c r="E779" s="269"/>
      <c r="F779" s="269"/>
      <c r="G779" s="269"/>
      <c r="H779" s="269"/>
      <c r="I779" s="269"/>
      <c r="J779" s="269"/>
      <c r="K779" s="269"/>
    </row>
    <row r="780" spans="1:11">
      <c r="A780" s="307"/>
      <c r="B780" s="268"/>
      <c r="E780" s="269"/>
      <c r="F780" s="269"/>
      <c r="G780" s="269"/>
      <c r="H780" s="269"/>
      <c r="I780" s="269"/>
      <c r="J780" s="269"/>
      <c r="K780" s="269"/>
    </row>
    <row r="781" spans="1:11">
      <c r="A781" s="307"/>
      <c r="B781" s="268"/>
      <c r="E781" s="269"/>
      <c r="F781" s="269"/>
      <c r="G781" s="269"/>
      <c r="H781" s="269"/>
      <c r="I781" s="269"/>
      <c r="J781" s="269"/>
      <c r="K781" s="269"/>
    </row>
    <row r="782" spans="1:11">
      <c r="A782" s="307"/>
      <c r="B782" s="268"/>
      <c r="E782" s="269"/>
      <c r="F782" s="269"/>
      <c r="G782" s="269"/>
      <c r="H782" s="269"/>
      <c r="I782" s="269"/>
      <c r="J782" s="269"/>
      <c r="K782" s="269"/>
    </row>
    <row r="783" spans="1:11">
      <c r="A783" s="307"/>
      <c r="B783" s="268"/>
      <c r="E783" s="269"/>
      <c r="F783" s="269"/>
      <c r="G783" s="269"/>
      <c r="H783" s="269"/>
      <c r="I783" s="269"/>
      <c r="J783" s="269"/>
      <c r="K783" s="269"/>
    </row>
    <row r="784" spans="1:11">
      <c r="A784" s="307"/>
      <c r="B784" s="268"/>
      <c r="E784" s="269"/>
      <c r="F784" s="269"/>
      <c r="G784" s="269"/>
      <c r="H784" s="269"/>
      <c r="I784" s="269"/>
      <c r="J784" s="269"/>
      <c r="K784" s="269"/>
    </row>
    <row r="785" spans="1:11">
      <c r="A785" s="307"/>
      <c r="B785" s="268"/>
      <c r="E785" s="269"/>
      <c r="F785" s="269"/>
      <c r="G785" s="269"/>
      <c r="H785" s="269"/>
      <c r="I785" s="269"/>
      <c r="J785" s="269"/>
      <c r="K785" s="269"/>
    </row>
    <row r="786" spans="1:11">
      <c r="A786" s="307"/>
      <c r="B786" s="268"/>
      <c r="E786" s="269"/>
      <c r="F786" s="269"/>
      <c r="G786" s="269"/>
      <c r="H786" s="269"/>
      <c r="I786" s="269"/>
      <c r="J786" s="269"/>
      <c r="K786" s="269"/>
    </row>
    <row r="787" spans="1:11">
      <c r="A787" s="307"/>
      <c r="B787" s="268"/>
      <c r="E787" s="269"/>
      <c r="F787" s="269"/>
      <c r="G787" s="269"/>
      <c r="H787" s="269"/>
      <c r="I787" s="269"/>
      <c r="J787" s="269"/>
      <c r="K787" s="269"/>
    </row>
    <row r="788" spans="1:11">
      <c r="A788" s="307"/>
      <c r="B788" s="268"/>
      <c r="E788" s="269"/>
      <c r="F788" s="269"/>
      <c r="G788" s="269"/>
      <c r="H788" s="269"/>
      <c r="I788" s="269"/>
      <c r="J788" s="269"/>
      <c r="K788" s="269"/>
    </row>
    <row r="789" spans="1:11">
      <c r="A789" s="307"/>
      <c r="B789" s="268"/>
      <c r="E789" s="269"/>
      <c r="F789" s="269"/>
      <c r="G789" s="269"/>
      <c r="H789" s="269"/>
      <c r="I789" s="269"/>
      <c r="J789" s="269"/>
      <c r="K789" s="269"/>
    </row>
    <row r="790" spans="1:11">
      <c r="A790" s="307"/>
      <c r="B790" s="268"/>
      <c r="E790" s="269"/>
      <c r="F790" s="269"/>
      <c r="G790" s="269"/>
      <c r="H790" s="269"/>
      <c r="I790" s="269"/>
      <c r="J790" s="269"/>
      <c r="K790" s="269"/>
    </row>
    <row r="791" spans="1:11">
      <c r="A791" s="307"/>
      <c r="B791" s="268"/>
      <c r="E791" s="269"/>
      <c r="F791" s="269"/>
      <c r="G791" s="269"/>
      <c r="H791" s="269"/>
      <c r="I791" s="269"/>
      <c r="J791" s="269"/>
      <c r="K791" s="269"/>
    </row>
    <row r="792" spans="1:11">
      <c r="A792" s="307"/>
      <c r="B792" s="268"/>
      <c r="E792" s="269"/>
      <c r="F792" s="269"/>
      <c r="G792" s="269"/>
      <c r="H792" s="269"/>
      <c r="I792" s="269"/>
      <c r="J792" s="269"/>
      <c r="K792" s="269"/>
    </row>
    <row r="793" spans="1:11">
      <c r="A793" s="307"/>
      <c r="B793" s="268"/>
      <c r="E793" s="269"/>
      <c r="F793" s="269"/>
      <c r="G793" s="269"/>
      <c r="H793" s="269"/>
      <c r="I793" s="269"/>
      <c r="J793" s="269"/>
      <c r="K793" s="269"/>
    </row>
    <row r="794" spans="1:11">
      <c r="A794" s="307"/>
      <c r="B794" s="268"/>
      <c r="E794" s="269"/>
      <c r="F794" s="269"/>
      <c r="G794" s="269"/>
      <c r="H794" s="269"/>
      <c r="I794" s="269"/>
      <c r="J794" s="269"/>
      <c r="K794" s="269"/>
    </row>
    <row r="795" spans="1:11">
      <c r="A795" s="307"/>
      <c r="B795" s="268"/>
      <c r="E795" s="269"/>
      <c r="F795" s="269"/>
      <c r="G795" s="269"/>
      <c r="H795" s="269"/>
      <c r="I795" s="269"/>
      <c r="J795" s="269"/>
      <c r="K795" s="269"/>
    </row>
    <row r="796" spans="1:11">
      <c r="A796" s="307"/>
      <c r="B796" s="268"/>
      <c r="E796" s="269"/>
      <c r="F796" s="269"/>
      <c r="G796" s="269"/>
      <c r="H796" s="269"/>
      <c r="I796" s="269"/>
      <c r="J796" s="269"/>
      <c r="K796" s="269"/>
    </row>
    <row r="797" spans="1:11">
      <c r="A797" s="307"/>
      <c r="B797" s="268"/>
      <c r="E797" s="269"/>
      <c r="F797" s="269"/>
      <c r="G797" s="269"/>
      <c r="H797" s="269"/>
      <c r="I797" s="269"/>
      <c r="J797" s="269"/>
      <c r="K797" s="269"/>
    </row>
    <row r="798" spans="1:11">
      <c r="A798" s="307"/>
      <c r="B798" s="268"/>
      <c r="E798" s="269"/>
      <c r="F798" s="269"/>
      <c r="G798" s="269"/>
      <c r="H798" s="269"/>
      <c r="I798" s="269"/>
      <c r="J798" s="269"/>
      <c r="K798" s="269"/>
    </row>
    <row r="799" spans="1:11">
      <c r="A799" s="307"/>
      <c r="B799" s="268"/>
      <c r="E799" s="269"/>
      <c r="F799" s="269"/>
      <c r="G799" s="269"/>
      <c r="H799" s="269"/>
      <c r="I799" s="269"/>
      <c r="J799" s="269"/>
      <c r="K799" s="269"/>
    </row>
    <row r="800" spans="1:11">
      <c r="A800" s="307"/>
      <c r="B800" s="268"/>
      <c r="E800" s="269"/>
      <c r="F800" s="269"/>
      <c r="G800" s="269"/>
      <c r="H800" s="269"/>
      <c r="I800" s="269"/>
      <c r="J800" s="269"/>
      <c r="K800" s="269"/>
    </row>
    <row r="801" spans="1:11">
      <c r="A801" s="307"/>
      <c r="B801" s="268"/>
      <c r="E801" s="269"/>
      <c r="F801" s="269"/>
      <c r="G801" s="269"/>
      <c r="H801" s="269"/>
      <c r="I801" s="269"/>
      <c r="J801" s="269"/>
      <c r="K801" s="269"/>
    </row>
    <row r="802" spans="1:11">
      <c r="A802" s="307"/>
      <c r="B802" s="268"/>
      <c r="E802" s="269"/>
      <c r="F802" s="269"/>
      <c r="G802" s="269"/>
      <c r="H802" s="269"/>
      <c r="I802" s="269"/>
      <c r="J802" s="269"/>
      <c r="K802" s="269"/>
    </row>
    <row r="803" spans="1:11">
      <c r="A803" s="307"/>
      <c r="B803" s="268"/>
      <c r="E803" s="269"/>
      <c r="F803" s="269"/>
      <c r="G803" s="269"/>
      <c r="H803" s="269"/>
      <c r="I803" s="269"/>
      <c r="J803" s="269"/>
      <c r="K803" s="269"/>
    </row>
    <row r="804" spans="1:11">
      <c r="A804" s="307"/>
      <c r="B804" s="268"/>
      <c r="E804" s="269"/>
      <c r="F804" s="269"/>
      <c r="G804" s="269"/>
      <c r="H804" s="269"/>
      <c r="I804" s="269"/>
      <c r="J804" s="269"/>
      <c r="K804" s="269"/>
    </row>
    <row r="805" spans="1:11">
      <c r="A805" s="307"/>
      <c r="B805" s="268"/>
      <c r="E805" s="269"/>
      <c r="F805" s="269"/>
      <c r="G805" s="269"/>
      <c r="H805" s="269"/>
      <c r="I805" s="269"/>
      <c r="J805" s="269"/>
      <c r="K805" s="269"/>
    </row>
    <row r="806" spans="1:11">
      <c r="A806" s="307"/>
      <c r="B806" s="268"/>
      <c r="E806" s="269"/>
      <c r="F806" s="269"/>
      <c r="G806" s="269"/>
      <c r="H806" s="269"/>
      <c r="I806" s="269"/>
      <c r="J806" s="269"/>
      <c r="K806" s="269"/>
    </row>
    <row r="807" spans="1:11">
      <c r="A807" s="307"/>
      <c r="B807" s="268"/>
      <c r="E807" s="269"/>
      <c r="F807" s="269"/>
      <c r="G807" s="269"/>
      <c r="H807" s="269"/>
      <c r="I807" s="269"/>
      <c r="J807" s="269"/>
      <c r="K807" s="269"/>
    </row>
    <row r="808" spans="1:11">
      <c r="A808" s="307"/>
      <c r="B808" s="268"/>
      <c r="E808" s="269"/>
      <c r="F808" s="269"/>
      <c r="G808" s="269"/>
      <c r="H808" s="269"/>
      <c r="I808" s="269"/>
      <c r="J808" s="269"/>
      <c r="K808" s="269"/>
    </row>
    <row r="809" spans="1:11">
      <c r="A809" s="307"/>
      <c r="B809" s="268"/>
      <c r="E809" s="269"/>
      <c r="F809" s="269"/>
      <c r="G809" s="269"/>
      <c r="H809" s="269"/>
      <c r="I809" s="269"/>
      <c r="J809" s="269"/>
      <c r="K809" s="269"/>
    </row>
    <row r="810" spans="1:11">
      <c r="A810" s="307"/>
      <c r="B810" s="268"/>
      <c r="E810" s="269"/>
      <c r="F810" s="269"/>
      <c r="G810" s="269"/>
      <c r="H810" s="269"/>
      <c r="I810" s="269"/>
      <c r="J810" s="269"/>
      <c r="K810" s="269"/>
    </row>
    <row r="811" spans="1:11">
      <c r="A811" s="307"/>
      <c r="B811" s="268"/>
      <c r="E811" s="269"/>
      <c r="F811" s="269"/>
      <c r="G811" s="269"/>
      <c r="H811" s="269"/>
      <c r="I811" s="269"/>
      <c r="J811" s="269"/>
      <c r="K811" s="269"/>
    </row>
    <row r="812" spans="1:11">
      <c r="A812" s="307"/>
      <c r="B812" s="268"/>
      <c r="E812" s="269"/>
      <c r="F812" s="269"/>
      <c r="G812" s="269"/>
      <c r="H812" s="269"/>
      <c r="I812" s="269"/>
      <c r="J812" s="269"/>
      <c r="K812" s="269"/>
    </row>
    <row r="813" spans="1:11">
      <c r="A813" s="307"/>
      <c r="B813" s="268"/>
      <c r="E813" s="269"/>
      <c r="F813" s="269"/>
      <c r="G813" s="269"/>
      <c r="H813" s="269"/>
      <c r="I813" s="269"/>
      <c r="J813" s="269"/>
      <c r="K813" s="269"/>
    </row>
    <row r="814" spans="1:11">
      <c r="A814" s="307"/>
      <c r="B814" s="268"/>
      <c r="E814" s="269"/>
      <c r="F814" s="269"/>
      <c r="G814" s="269"/>
      <c r="H814" s="269"/>
      <c r="I814" s="269"/>
      <c r="J814" s="269"/>
      <c r="K814" s="269"/>
    </row>
    <row r="815" spans="1:11">
      <c r="A815" s="307"/>
      <c r="B815" s="268"/>
      <c r="E815" s="269"/>
      <c r="F815" s="269"/>
      <c r="G815" s="269"/>
      <c r="H815" s="269"/>
      <c r="I815" s="269"/>
      <c r="J815" s="269"/>
      <c r="K815" s="269"/>
    </row>
    <row r="816" spans="1:11">
      <c r="A816" s="307"/>
      <c r="B816" s="268"/>
      <c r="E816" s="269"/>
      <c r="F816" s="269"/>
      <c r="G816" s="269"/>
      <c r="H816" s="269"/>
      <c r="I816" s="269"/>
      <c r="J816" s="269"/>
      <c r="K816" s="269"/>
    </row>
    <row r="817" spans="1:11">
      <c r="A817" s="307"/>
      <c r="B817" s="268"/>
      <c r="E817" s="269"/>
      <c r="F817" s="269"/>
      <c r="G817" s="269"/>
      <c r="H817" s="269"/>
      <c r="I817" s="269"/>
      <c r="J817" s="269"/>
      <c r="K817" s="269"/>
    </row>
    <row r="818" spans="1:11">
      <c r="A818" s="307"/>
      <c r="B818" s="268"/>
      <c r="E818" s="269"/>
      <c r="F818" s="269"/>
      <c r="G818" s="269"/>
      <c r="H818" s="269"/>
      <c r="I818" s="269"/>
      <c r="J818" s="269"/>
      <c r="K818" s="269"/>
    </row>
    <row r="819" spans="1:11">
      <c r="A819" s="307"/>
      <c r="B819" s="268"/>
      <c r="E819" s="269"/>
      <c r="F819" s="269"/>
      <c r="G819" s="269"/>
      <c r="H819" s="269"/>
      <c r="I819" s="269"/>
      <c r="J819" s="269"/>
      <c r="K819" s="269"/>
    </row>
    <row r="820" spans="1:11">
      <c r="A820" s="307"/>
      <c r="B820" s="268"/>
      <c r="E820" s="269"/>
      <c r="F820" s="269"/>
      <c r="G820" s="269"/>
      <c r="H820" s="269"/>
      <c r="I820" s="269"/>
      <c r="J820" s="269"/>
      <c r="K820" s="269"/>
    </row>
    <row r="821" spans="1:11">
      <c r="A821" s="307"/>
      <c r="B821" s="268"/>
      <c r="E821" s="269"/>
      <c r="F821" s="269"/>
      <c r="G821" s="269"/>
      <c r="H821" s="269"/>
      <c r="I821" s="269"/>
      <c r="J821" s="269"/>
      <c r="K821" s="269"/>
    </row>
    <row r="822" spans="1:11">
      <c r="A822" s="307"/>
      <c r="B822" s="268"/>
      <c r="E822" s="269"/>
      <c r="F822" s="269"/>
      <c r="G822" s="269"/>
      <c r="H822" s="269"/>
      <c r="I822" s="269"/>
      <c r="J822" s="269"/>
      <c r="K822" s="269"/>
    </row>
    <row r="823" spans="1:11">
      <c r="A823" s="307"/>
      <c r="B823" s="268"/>
      <c r="E823" s="269"/>
      <c r="F823" s="269"/>
      <c r="G823" s="269"/>
      <c r="H823" s="269"/>
      <c r="I823" s="269"/>
      <c r="J823" s="269"/>
      <c r="K823" s="269"/>
    </row>
    <row r="824" spans="1:11">
      <c r="A824" s="307"/>
      <c r="B824" s="268"/>
      <c r="E824" s="269"/>
      <c r="F824" s="269"/>
      <c r="G824" s="269"/>
      <c r="H824" s="269"/>
      <c r="I824" s="269"/>
      <c r="J824" s="269"/>
      <c r="K824" s="269"/>
    </row>
    <row r="825" spans="1:11">
      <c r="A825" s="307"/>
      <c r="B825" s="268"/>
      <c r="E825" s="269"/>
      <c r="F825" s="269"/>
      <c r="G825" s="269"/>
      <c r="H825" s="269"/>
      <c r="I825" s="269"/>
      <c r="J825" s="269"/>
      <c r="K825" s="269"/>
    </row>
    <row r="826" spans="1:11">
      <c r="A826" s="307"/>
      <c r="B826" s="268"/>
      <c r="E826" s="269"/>
      <c r="F826" s="269"/>
      <c r="G826" s="269"/>
      <c r="H826" s="269"/>
      <c r="I826" s="269"/>
      <c r="J826" s="269"/>
      <c r="K826" s="269"/>
    </row>
    <row r="827" spans="1:11">
      <c r="A827" s="307"/>
      <c r="B827" s="268"/>
      <c r="E827" s="269"/>
      <c r="F827" s="269"/>
      <c r="G827" s="269"/>
      <c r="H827" s="269"/>
      <c r="I827" s="269"/>
      <c r="J827" s="269"/>
      <c r="K827" s="269"/>
    </row>
    <row r="828" spans="1:11">
      <c r="A828" s="307"/>
      <c r="B828" s="268"/>
      <c r="E828" s="269"/>
      <c r="F828" s="269"/>
      <c r="G828" s="269"/>
      <c r="H828" s="269"/>
      <c r="I828" s="269"/>
      <c r="J828" s="269"/>
      <c r="K828" s="269"/>
    </row>
    <row r="829" spans="1:11">
      <c r="A829" s="307"/>
      <c r="B829" s="268"/>
      <c r="E829" s="269"/>
      <c r="F829" s="269"/>
      <c r="G829" s="269"/>
      <c r="H829" s="269"/>
      <c r="I829" s="269"/>
      <c r="J829" s="269"/>
      <c r="K829" s="269"/>
    </row>
    <row r="830" spans="1:11">
      <c r="A830" s="307"/>
      <c r="B830" s="268"/>
      <c r="E830" s="269"/>
      <c r="F830" s="269"/>
      <c r="G830" s="269"/>
      <c r="H830" s="269"/>
      <c r="I830" s="269"/>
      <c r="J830" s="269"/>
      <c r="K830" s="269"/>
    </row>
    <row r="831" spans="1:11">
      <c r="A831" s="307"/>
      <c r="B831" s="268"/>
      <c r="E831" s="269"/>
      <c r="F831" s="269"/>
      <c r="G831" s="269"/>
      <c r="H831" s="269"/>
      <c r="I831" s="269"/>
      <c r="J831" s="269"/>
      <c r="K831" s="269"/>
    </row>
    <row r="832" spans="1:11">
      <c r="A832" s="307"/>
      <c r="B832" s="268"/>
      <c r="E832" s="269"/>
      <c r="F832" s="269"/>
      <c r="G832" s="269"/>
      <c r="H832" s="269"/>
      <c r="I832" s="269"/>
      <c r="J832" s="269"/>
      <c r="K832" s="269"/>
    </row>
    <row r="833" spans="1:11">
      <c r="A833" s="307"/>
      <c r="B833" s="268"/>
      <c r="E833" s="269"/>
      <c r="F833" s="269"/>
      <c r="G833" s="269"/>
      <c r="H833" s="269"/>
      <c r="I833" s="269"/>
      <c r="J833" s="269"/>
      <c r="K833" s="269"/>
    </row>
    <row r="834" spans="1:11">
      <c r="A834" s="307"/>
      <c r="B834" s="268"/>
      <c r="E834" s="269"/>
      <c r="F834" s="269"/>
      <c r="G834" s="269"/>
      <c r="H834" s="269"/>
      <c r="I834" s="269"/>
      <c r="J834" s="269"/>
      <c r="K834" s="269"/>
    </row>
    <row r="835" spans="1:11">
      <c r="A835" s="307"/>
      <c r="B835" s="268"/>
      <c r="E835" s="269"/>
      <c r="F835" s="269"/>
      <c r="G835" s="269"/>
      <c r="H835" s="269"/>
      <c r="I835" s="269"/>
      <c r="J835" s="269"/>
      <c r="K835" s="269"/>
    </row>
    <row r="836" spans="1:11">
      <c r="A836" s="307"/>
      <c r="B836" s="268"/>
      <c r="E836" s="269"/>
      <c r="F836" s="269"/>
      <c r="G836" s="269"/>
      <c r="H836" s="269"/>
      <c r="I836" s="269"/>
      <c r="J836" s="269"/>
      <c r="K836" s="269"/>
    </row>
    <row r="837" spans="1:11">
      <c r="A837" s="307"/>
      <c r="B837" s="268"/>
      <c r="E837" s="269"/>
      <c r="F837" s="269"/>
      <c r="G837" s="269"/>
      <c r="H837" s="269"/>
      <c r="I837" s="269"/>
      <c r="J837" s="269"/>
      <c r="K837" s="269"/>
    </row>
    <row r="838" spans="1:11">
      <c r="A838" s="307"/>
      <c r="B838" s="268"/>
      <c r="E838" s="269"/>
      <c r="F838" s="269"/>
      <c r="G838" s="269"/>
      <c r="H838" s="269"/>
      <c r="I838" s="269"/>
      <c r="J838" s="269"/>
      <c r="K838" s="269"/>
    </row>
    <row r="839" spans="1:11">
      <c r="A839" s="307"/>
      <c r="B839" s="268"/>
      <c r="E839" s="269"/>
      <c r="F839" s="269"/>
      <c r="G839" s="269"/>
      <c r="H839" s="269"/>
      <c r="I839" s="269"/>
      <c r="J839" s="269"/>
      <c r="K839" s="269"/>
    </row>
    <row r="840" spans="1:11">
      <c r="A840" s="307"/>
      <c r="B840" s="268"/>
      <c r="E840" s="269"/>
      <c r="F840" s="269"/>
      <c r="G840" s="269"/>
      <c r="H840" s="269"/>
      <c r="I840" s="269"/>
      <c r="J840" s="269"/>
      <c r="K840" s="269"/>
    </row>
    <row r="841" spans="1:11">
      <c r="A841" s="307"/>
      <c r="B841" s="268"/>
      <c r="E841" s="269"/>
      <c r="F841" s="269"/>
      <c r="G841" s="269"/>
      <c r="H841" s="269"/>
      <c r="I841" s="269"/>
      <c r="J841" s="269"/>
      <c r="K841" s="269"/>
    </row>
    <row r="842" spans="1:11">
      <c r="A842" s="307"/>
      <c r="B842" s="268"/>
      <c r="E842" s="269"/>
      <c r="F842" s="269"/>
      <c r="G842" s="269"/>
      <c r="H842" s="269"/>
      <c r="I842" s="269"/>
      <c r="J842" s="269"/>
      <c r="K842" s="269"/>
    </row>
    <row r="843" spans="1:11">
      <c r="A843" s="307"/>
      <c r="B843" s="268"/>
      <c r="E843" s="269"/>
      <c r="F843" s="269"/>
      <c r="G843" s="269"/>
      <c r="H843" s="269"/>
      <c r="I843" s="269"/>
      <c r="J843" s="269"/>
      <c r="K843" s="269"/>
    </row>
    <row r="844" spans="1:11">
      <c r="A844" s="307"/>
      <c r="B844" s="268"/>
      <c r="E844" s="269"/>
      <c r="F844" s="269"/>
      <c r="G844" s="269"/>
      <c r="H844" s="269"/>
      <c r="I844" s="269"/>
      <c r="J844" s="269"/>
      <c r="K844" s="269"/>
    </row>
    <row r="845" spans="1:11">
      <c r="A845" s="307"/>
      <c r="B845" s="268"/>
      <c r="E845" s="269"/>
      <c r="F845" s="269"/>
      <c r="G845" s="269"/>
      <c r="H845" s="269"/>
      <c r="I845" s="269"/>
      <c r="J845" s="269"/>
      <c r="K845" s="269"/>
    </row>
    <row r="846" spans="1:11">
      <c r="A846" s="307"/>
      <c r="B846" s="268"/>
      <c r="E846" s="269"/>
      <c r="F846" s="269"/>
      <c r="G846" s="269"/>
      <c r="H846" s="269"/>
      <c r="I846" s="269"/>
      <c r="J846" s="269"/>
      <c r="K846" s="269"/>
    </row>
    <row r="847" spans="1:11">
      <c r="A847" s="307"/>
      <c r="B847" s="268"/>
      <c r="E847" s="269"/>
      <c r="F847" s="269"/>
      <c r="G847" s="269"/>
      <c r="H847" s="269"/>
      <c r="I847" s="269"/>
      <c r="J847" s="269"/>
      <c r="K847" s="269"/>
    </row>
    <row r="848" spans="1:11">
      <c r="A848" s="307"/>
      <c r="B848" s="268"/>
      <c r="E848" s="269"/>
      <c r="F848" s="269"/>
      <c r="G848" s="269"/>
      <c r="H848" s="269"/>
      <c r="I848" s="269"/>
      <c r="J848" s="269"/>
      <c r="K848" s="269"/>
    </row>
    <row r="849" spans="1:11">
      <c r="A849" s="307"/>
      <c r="B849" s="268"/>
      <c r="E849" s="269"/>
      <c r="F849" s="269"/>
      <c r="G849" s="269"/>
      <c r="H849" s="269"/>
      <c r="I849" s="269"/>
      <c r="J849" s="269"/>
      <c r="K849" s="269"/>
    </row>
    <row r="850" spans="1:11">
      <c r="A850" s="307"/>
      <c r="B850" s="268"/>
      <c r="E850" s="269"/>
      <c r="F850" s="269"/>
      <c r="G850" s="269"/>
      <c r="H850" s="269"/>
      <c r="I850" s="269"/>
      <c r="J850" s="269"/>
      <c r="K850" s="269"/>
    </row>
    <row r="851" spans="1:11">
      <c r="A851" s="307"/>
      <c r="B851" s="268"/>
      <c r="E851" s="269"/>
      <c r="F851" s="269"/>
      <c r="G851" s="269"/>
      <c r="H851" s="269"/>
      <c r="I851" s="269"/>
      <c r="J851" s="269"/>
      <c r="K851" s="269"/>
    </row>
    <row r="852" spans="1:11">
      <c r="A852" s="307"/>
      <c r="B852" s="268"/>
      <c r="E852" s="269"/>
      <c r="F852" s="269"/>
      <c r="G852" s="269"/>
      <c r="H852" s="269"/>
      <c r="I852" s="269"/>
      <c r="J852" s="269"/>
      <c r="K852" s="269"/>
    </row>
    <row r="853" spans="1:11">
      <c r="A853" s="307"/>
      <c r="B853" s="268"/>
      <c r="E853" s="269"/>
      <c r="F853" s="269"/>
      <c r="G853" s="269"/>
      <c r="H853" s="269"/>
      <c r="I853" s="269"/>
      <c r="J853" s="269"/>
      <c r="K853" s="269"/>
    </row>
    <row r="854" spans="1:11">
      <c r="A854" s="307"/>
      <c r="B854" s="268"/>
      <c r="E854" s="269"/>
      <c r="F854" s="269"/>
      <c r="G854" s="269"/>
      <c r="H854" s="269"/>
      <c r="I854" s="269"/>
      <c r="J854" s="269"/>
      <c r="K854" s="269"/>
    </row>
    <row r="855" spans="1:11">
      <c r="A855" s="307"/>
      <c r="B855" s="268"/>
      <c r="E855" s="269"/>
      <c r="F855" s="269"/>
      <c r="G855" s="269"/>
      <c r="H855" s="269"/>
      <c r="I855" s="269"/>
      <c r="J855" s="269"/>
      <c r="K855" s="269"/>
    </row>
    <row r="856" spans="1:11">
      <c r="A856" s="307"/>
      <c r="B856" s="268"/>
      <c r="E856" s="269"/>
      <c r="F856" s="269"/>
      <c r="G856" s="269"/>
      <c r="H856" s="269"/>
      <c r="I856" s="269"/>
      <c r="J856" s="269"/>
      <c r="K856" s="269"/>
    </row>
    <row r="857" spans="1:11">
      <c r="A857" s="307"/>
      <c r="B857" s="268"/>
      <c r="E857" s="269"/>
      <c r="F857" s="269"/>
      <c r="G857" s="269"/>
      <c r="H857" s="269"/>
      <c r="I857" s="269"/>
      <c r="J857" s="269"/>
      <c r="K857" s="269"/>
    </row>
    <row r="858" spans="1:11">
      <c r="A858" s="307"/>
      <c r="B858" s="268"/>
      <c r="E858" s="269"/>
      <c r="F858" s="269"/>
      <c r="G858" s="269"/>
      <c r="H858" s="269"/>
      <c r="I858" s="269"/>
      <c r="J858" s="269"/>
      <c r="K858" s="269"/>
    </row>
    <row r="859" spans="1:11">
      <c r="A859" s="307"/>
      <c r="B859" s="268"/>
      <c r="E859" s="269"/>
      <c r="F859" s="269"/>
      <c r="G859" s="269"/>
      <c r="H859" s="269"/>
      <c r="I859" s="269"/>
      <c r="J859" s="269"/>
      <c r="K859" s="269"/>
    </row>
    <row r="860" spans="1:11">
      <c r="A860" s="307"/>
      <c r="B860" s="268"/>
      <c r="E860" s="269"/>
      <c r="F860" s="269"/>
      <c r="G860" s="269"/>
      <c r="H860" s="269"/>
      <c r="I860" s="269"/>
      <c r="J860" s="269"/>
      <c r="K860" s="269"/>
    </row>
    <row r="861" spans="1:11">
      <c r="A861" s="307"/>
      <c r="B861" s="268"/>
      <c r="E861" s="269"/>
      <c r="F861" s="269"/>
      <c r="G861" s="269"/>
      <c r="H861" s="269"/>
      <c r="I861" s="269"/>
      <c r="J861" s="269"/>
      <c r="K861" s="269"/>
    </row>
    <row r="862" spans="1:11">
      <c r="A862" s="307"/>
      <c r="B862" s="268"/>
      <c r="E862" s="269"/>
      <c r="F862" s="269"/>
      <c r="G862" s="269"/>
      <c r="H862" s="269"/>
      <c r="I862" s="269"/>
      <c r="J862" s="269"/>
      <c r="K862" s="269"/>
    </row>
    <row r="863" spans="1:11">
      <c r="A863" s="307"/>
      <c r="B863" s="268"/>
      <c r="E863" s="269"/>
      <c r="F863" s="269"/>
      <c r="G863" s="269"/>
      <c r="H863" s="269"/>
      <c r="I863" s="269"/>
      <c r="J863" s="269"/>
      <c r="K863" s="269"/>
    </row>
    <row r="864" spans="1:11">
      <c r="A864" s="307"/>
      <c r="B864" s="268"/>
      <c r="E864" s="269"/>
      <c r="F864" s="269"/>
      <c r="G864" s="269"/>
      <c r="H864" s="269"/>
      <c r="I864" s="269"/>
      <c r="J864" s="269"/>
      <c r="K864" s="269"/>
    </row>
    <row r="865" spans="1:11">
      <c r="A865" s="307"/>
      <c r="B865" s="268"/>
      <c r="E865" s="269"/>
      <c r="F865" s="269"/>
      <c r="G865" s="269"/>
      <c r="H865" s="269"/>
      <c r="I865" s="269"/>
      <c r="J865" s="269"/>
      <c r="K865" s="269"/>
    </row>
    <row r="866" spans="1:11">
      <c r="A866" s="307"/>
      <c r="B866" s="268"/>
      <c r="E866" s="269"/>
      <c r="F866" s="269"/>
      <c r="G866" s="269"/>
      <c r="H866" s="269"/>
      <c r="I866" s="269"/>
      <c r="J866" s="269"/>
      <c r="K866" s="269"/>
    </row>
    <row r="867" spans="1:11">
      <c r="A867" s="307"/>
      <c r="B867" s="268"/>
      <c r="E867" s="269"/>
      <c r="F867" s="269"/>
      <c r="G867" s="269"/>
      <c r="H867" s="269"/>
      <c r="I867" s="269"/>
      <c r="J867" s="269"/>
      <c r="K867" s="269"/>
    </row>
    <row r="868" spans="1:11">
      <c r="A868" s="307"/>
      <c r="B868" s="268"/>
      <c r="E868" s="269"/>
      <c r="F868" s="269"/>
      <c r="G868" s="269"/>
      <c r="H868" s="269"/>
      <c r="I868" s="269"/>
      <c r="J868" s="269"/>
      <c r="K868" s="269"/>
    </row>
    <row r="869" spans="1:11">
      <c r="A869" s="307"/>
      <c r="B869" s="268"/>
      <c r="E869" s="269"/>
      <c r="F869" s="269"/>
      <c r="G869" s="269"/>
      <c r="H869" s="269"/>
      <c r="I869" s="269"/>
      <c r="J869" s="269"/>
      <c r="K869" s="269"/>
    </row>
    <row r="870" spans="1:11">
      <c r="A870" s="307"/>
      <c r="B870" s="268"/>
      <c r="E870" s="269"/>
      <c r="F870" s="269"/>
      <c r="G870" s="269"/>
      <c r="H870" s="269"/>
      <c r="I870" s="269"/>
      <c r="J870" s="269"/>
      <c r="K870" s="269"/>
    </row>
    <row r="871" spans="1:11">
      <c r="A871" s="307"/>
      <c r="B871" s="268"/>
      <c r="E871" s="269"/>
      <c r="F871" s="269"/>
      <c r="G871" s="269"/>
      <c r="H871" s="269"/>
      <c r="I871" s="269"/>
      <c r="J871" s="269"/>
      <c r="K871" s="269"/>
    </row>
    <row r="872" spans="1:11">
      <c r="A872" s="307"/>
      <c r="B872" s="268"/>
      <c r="E872" s="269"/>
      <c r="F872" s="269"/>
      <c r="G872" s="269"/>
      <c r="H872" s="269"/>
      <c r="I872" s="269"/>
      <c r="J872" s="269"/>
      <c r="K872" s="269"/>
    </row>
    <row r="873" spans="1:11">
      <c r="A873" s="307"/>
      <c r="B873" s="268"/>
      <c r="E873" s="269"/>
      <c r="F873" s="269"/>
      <c r="G873" s="269"/>
      <c r="H873" s="269"/>
      <c r="I873" s="269"/>
      <c r="J873" s="269"/>
      <c r="K873" s="269"/>
    </row>
    <row r="874" spans="1:11">
      <c r="A874" s="307"/>
      <c r="B874" s="268"/>
      <c r="E874" s="269"/>
      <c r="F874" s="269"/>
      <c r="G874" s="269"/>
      <c r="H874" s="269"/>
      <c r="I874" s="269"/>
      <c r="J874" s="269"/>
      <c r="K874" s="269"/>
    </row>
    <row r="875" spans="1:11">
      <c r="A875" s="307"/>
      <c r="B875" s="268"/>
      <c r="E875" s="269"/>
      <c r="F875" s="269"/>
      <c r="G875" s="269"/>
      <c r="H875" s="269"/>
      <c r="I875" s="269"/>
      <c r="J875" s="269"/>
      <c r="K875" s="269"/>
    </row>
    <row r="876" spans="1:11">
      <c r="A876" s="307"/>
      <c r="B876" s="268"/>
      <c r="E876" s="269"/>
      <c r="F876" s="269"/>
      <c r="G876" s="269"/>
      <c r="H876" s="269"/>
      <c r="I876" s="269"/>
      <c r="J876" s="269"/>
      <c r="K876" s="269"/>
    </row>
    <row r="877" spans="1:11">
      <c r="A877" s="307"/>
      <c r="B877" s="268"/>
      <c r="E877" s="269"/>
      <c r="F877" s="269"/>
      <c r="G877" s="269"/>
      <c r="H877" s="269"/>
      <c r="I877" s="269"/>
      <c r="J877" s="269"/>
      <c r="K877" s="269"/>
    </row>
    <row r="878" spans="1:11">
      <c r="A878" s="307"/>
      <c r="B878" s="268"/>
      <c r="E878" s="269"/>
      <c r="F878" s="269"/>
      <c r="G878" s="269"/>
      <c r="H878" s="269"/>
      <c r="I878" s="269"/>
      <c r="J878" s="269"/>
      <c r="K878" s="269"/>
    </row>
    <row r="879" spans="1:11">
      <c r="A879" s="307"/>
      <c r="B879" s="268"/>
      <c r="E879" s="269"/>
      <c r="F879" s="269"/>
      <c r="G879" s="269"/>
      <c r="H879" s="269"/>
      <c r="I879" s="269"/>
      <c r="J879" s="269"/>
      <c r="K879" s="269"/>
    </row>
    <row r="880" spans="1:11">
      <c r="A880" s="307"/>
      <c r="B880" s="268"/>
      <c r="E880" s="269"/>
      <c r="F880" s="269"/>
      <c r="G880" s="269"/>
      <c r="H880" s="269"/>
      <c r="I880" s="269"/>
      <c r="J880" s="269"/>
      <c r="K880" s="269"/>
    </row>
    <row r="881" spans="1:11">
      <c r="A881" s="307"/>
      <c r="B881" s="268"/>
      <c r="E881" s="269"/>
      <c r="F881" s="269"/>
      <c r="G881" s="269"/>
      <c r="H881" s="269"/>
      <c r="I881" s="269"/>
      <c r="J881" s="269"/>
      <c r="K881" s="269"/>
    </row>
    <row r="882" spans="1:11">
      <c r="A882" s="307"/>
      <c r="B882" s="268"/>
      <c r="E882" s="269"/>
      <c r="F882" s="269"/>
      <c r="G882" s="269"/>
      <c r="H882" s="269"/>
      <c r="I882" s="269"/>
      <c r="J882" s="269"/>
      <c r="K882" s="269"/>
    </row>
    <row r="883" spans="1:11">
      <c r="A883" s="307"/>
      <c r="B883" s="268"/>
      <c r="E883" s="269"/>
      <c r="F883" s="269"/>
      <c r="G883" s="269"/>
      <c r="H883" s="269"/>
      <c r="I883" s="269"/>
      <c r="J883" s="269"/>
      <c r="K883" s="269"/>
    </row>
    <row r="884" spans="1:11">
      <c r="A884" s="307"/>
      <c r="B884" s="268"/>
      <c r="E884" s="269"/>
      <c r="F884" s="269"/>
      <c r="G884" s="269"/>
      <c r="H884" s="269"/>
      <c r="I884" s="269"/>
      <c r="J884" s="269"/>
      <c r="K884" s="269"/>
    </row>
    <row r="885" spans="1:11">
      <c r="A885" s="307"/>
      <c r="B885" s="268"/>
      <c r="E885" s="269"/>
      <c r="F885" s="269"/>
      <c r="G885" s="269"/>
      <c r="H885" s="269"/>
      <c r="I885" s="269"/>
      <c r="J885" s="269"/>
      <c r="K885" s="269"/>
    </row>
    <row r="886" spans="1:11">
      <c r="A886" s="307"/>
      <c r="B886" s="268"/>
      <c r="E886" s="269"/>
      <c r="F886" s="269"/>
      <c r="G886" s="269"/>
      <c r="H886" s="269"/>
      <c r="I886" s="269"/>
      <c r="J886" s="269"/>
      <c r="K886" s="269"/>
    </row>
    <row r="887" spans="1:11">
      <c r="A887" s="307"/>
      <c r="B887" s="268"/>
      <c r="E887" s="269"/>
      <c r="F887" s="269"/>
      <c r="G887" s="269"/>
      <c r="H887" s="269"/>
      <c r="I887" s="269"/>
      <c r="J887" s="269"/>
      <c r="K887" s="269"/>
    </row>
    <row r="888" spans="1:11">
      <c r="A888" s="307"/>
      <c r="B888" s="268"/>
      <c r="E888" s="269"/>
      <c r="F888" s="269"/>
      <c r="G888" s="269"/>
      <c r="H888" s="269"/>
      <c r="I888" s="269"/>
      <c r="J888" s="269"/>
      <c r="K888" s="269"/>
    </row>
    <row r="889" spans="1:11">
      <c r="A889" s="307"/>
      <c r="B889" s="268"/>
      <c r="E889" s="269"/>
      <c r="F889" s="269"/>
      <c r="G889" s="269"/>
      <c r="H889" s="269"/>
      <c r="I889" s="269"/>
      <c r="J889" s="269"/>
      <c r="K889" s="269"/>
    </row>
    <row r="890" spans="1:11">
      <c r="A890" s="307"/>
      <c r="B890" s="268"/>
      <c r="E890" s="269"/>
      <c r="F890" s="269"/>
      <c r="G890" s="269"/>
      <c r="H890" s="269"/>
      <c r="I890" s="269"/>
      <c r="J890" s="269"/>
      <c r="K890" s="269"/>
    </row>
    <row r="891" spans="1:11">
      <c r="A891" s="307"/>
      <c r="B891" s="268"/>
      <c r="E891" s="269"/>
      <c r="F891" s="269"/>
      <c r="G891" s="269"/>
      <c r="H891" s="269"/>
      <c r="I891" s="269"/>
      <c r="J891" s="269"/>
      <c r="K891" s="269"/>
    </row>
    <row r="892" spans="1:11">
      <c r="A892" s="307"/>
      <c r="B892" s="268"/>
      <c r="E892" s="269"/>
      <c r="F892" s="269"/>
      <c r="G892" s="269"/>
      <c r="H892" s="269"/>
      <c r="I892" s="269"/>
      <c r="J892" s="269"/>
      <c r="K892" s="269"/>
    </row>
    <row r="893" spans="1:11">
      <c r="A893" s="307"/>
      <c r="B893" s="268"/>
      <c r="E893" s="269"/>
      <c r="F893" s="269"/>
      <c r="G893" s="269"/>
      <c r="H893" s="269"/>
      <c r="I893" s="269"/>
      <c r="J893" s="269"/>
      <c r="K893" s="269"/>
    </row>
    <row r="894" spans="1:11">
      <c r="A894" s="307"/>
      <c r="B894" s="268"/>
      <c r="E894" s="269"/>
      <c r="F894" s="269"/>
      <c r="G894" s="269"/>
      <c r="H894" s="269"/>
      <c r="I894" s="269"/>
      <c r="J894" s="269"/>
      <c r="K894" s="269"/>
    </row>
    <row r="895" spans="1:11">
      <c r="A895" s="307"/>
      <c r="B895" s="268"/>
      <c r="E895" s="269"/>
      <c r="F895" s="269"/>
      <c r="G895" s="269"/>
      <c r="H895" s="269"/>
      <c r="I895" s="269"/>
      <c r="J895" s="269"/>
      <c r="K895" s="269"/>
    </row>
    <row r="896" spans="1:11">
      <c r="A896" s="307"/>
      <c r="B896" s="268"/>
      <c r="E896" s="269"/>
      <c r="F896" s="269"/>
      <c r="G896" s="269"/>
      <c r="H896" s="269"/>
      <c r="I896" s="269"/>
      <c r="J896" s="269"/>
      <c r="K896" s="269"/>
    </row>
    <row r="897" spans="1:11">
      <c r="A897" s="307"/>
      <c r="B897" s="268"/>
      <c r="E897" s="269"/>
      <c r="F897" s="269"/>
      <c r="G897" s="269"/>
      <c r="H897" s="269"/>
      <c r="I897" s="269"/>
      <c r="J897" s="269"/>
      <c r="K897" s="269"/>
    </row>
    <row r="898" spans="1:11">
      <c r="A898" s="307"/>
      <c r="B898" s="268"/>
      <c r="E898" s="269"/>
      <c r="F898" s="269"/>
      <c r="G898" s="269"/>
      <c r="H898" s="269"/>
      <c r="I898" s="269"/>
      <c r="J898" s="269"/>
      <c r="K898" s="269"/>
    </row>
    <row r="899" spans="1:11">
      <c r="A899" s="307"/>
      <c r="B899" s="268"/>
      <c r="E899" s="269"/>
      <c r="F899" s="269"/>
      <c r="G899" s="269"/>
      <c r="H899" s="269"/>
      <c r="I899" s="269"/>
      <c r="J899" s="269"/>
      <c r="K899" s="269"/>
    </row>
    <row r="900" spans="1:11">
      <c r="A900" s="307"/>
      <c r="B900" s="268"/>
      <c r="E900" s="269"/>
      <c r="F900" s="269"/>
      <c r="G900" s="269"/>
      <c r="H900" s="269"/>
      <c r="I900" s="269"/>
      <c r="J900" s="269"/>
      <c r="K900" s="269"/>
    </row>
    <row r="901" spans="1:11">
      <c r="A901" s="307"/>
      <c r="B901" s="268"/>
      <c r="E901" s="269"/>
      <c r="F901" s="269"/>
      <c r="G901" s="269"/>
      <c r="H901" s="269"/>
      <c r="I901" s="269"/>
      <c r="J901" s="269"/>
      <c r="K901" s="269"/>
    </row>
    <row r="902" spans="1:11">
      <c r="A902" s="307"/>
      <c r="B902" s="268"/>
      <c r="E902" s="269"/>
      <c r="F902" s="269"/>
      <c r="G902" s="269"/>
      <c r="H902" s="269"/>
      <c r="I902" s="269"/>
      <c r="J902" s="269"/>
      <c r="K902" s="269"/>
    </row>
    <row r="903" spans="1:11">
      <c r="A903" s="307"/>
      <c r="B903" s="268"/>
      <c r="E903" s="269"/>
      <c r="F903" s="269"/>
      <c r="G903" s="269"/>
      <c r="H903" s="269"/>
      <c r="I903" s="269"/>
      <c r="J903" s="269"/>
      <c r="K903" s="269"/>
    </row>
    <row r="904" spans="1:11">
      <c r="A904" s="307"/>
      <c r="B904" s="268"/>
      <c r="E904" s="269"/>
      <c r="F904" s="269"/>
      <c r="G904" s="269"/>
      <c r="H904" s="269"/>
      <c r="I904" s="269"/>
      <c r="J904" s="269"/>
      <c r="K904" s="269"/>
    </row>
    <row r="905" spans="1:11">
      <c r="A905" s="307"/>
      <c r="B905" s="268"/>
      <c r="E905" s="269"/>
      <c r="F905" s="269"/>
      <c r="G905" s="269"/>
      <c r="H905" s="269"/>
      <c r="I905" s="269"/>
      <c r="J905" s="269"/>
      <c r="K905" s="269"/>
    </row>
    <row r="906" spans="1:11">
      <c r="A906" s="307"/>
      <c r="B906" s="268"/>
      <c r="E906" s="269"/>
      <c r="F906" s="269"/>
      <c r="G906" s="269"/>
      <c r="H906" s="269"/>
      <c r="I906" s="269"/>
      <c r="J906" s="269"/>
      <c r="K906" s="269"/>
    </row>
    <row r="907" spans="1:11">
      <c r="A907" s="307"/>
      <c r="B907" s="268"/>
      <c r="E907" s="269"/>
      <c r="F907" s="269"/>
      <c r="G907" s="269"/>
      <c r="H907" s="269"/>
      <c r="I907" s="269"/>
      <c r="J907" s="269"/>
      <c r="K907" s="269"/>
    </row>
    <row r="908" spans="1:11">
      <c r="A908" s="307"/>
      <c r="B908" s="268"/>
      <c r="E908" s="269"/>
      <c r="F908" s="269"/>
      <c r="G908" s="269"/>
      <c r="H908" s="269"/>
      <c r="I908" s="269"/>
      <c r="J908" s="269"/>
      <c r="K908" s="269"/>
    </row>
    <row r="909" spans="1:11">
      <c r="A909" s="307"/>
      <c r="B909" s="268"/>
      <c r="E909" s="269"/>
      <c r="F909" s="269"/>
      <c r="G909" s="269"/>
      <c r="H909" s="269"/>
      <c r="I909" s="269"/>
      <c r="J909" s="269"/>
      <c r="K909" s="269"/>
    </row>
    <row r="910" spans="1:11">
      <c r="A910" s="307"/>
      <c r="B910" s="268"/>
      <c r="E910" s="269"/>
      <c r="F910" s="269"/>
      <c r="G910" s="269"/>
      <c r="H910" s="269"/>
      <c r="I910" s="269"/>
      <c r="J910" s="269"/>
      <c r="K910" s="269"/>
    </row>
    <row r="911" spans="1:11">
      <c r="A911" s="307"/>
      <c r="B911" s="268"/>
      <c r="E911" s="269"/>
      <c r="F911" s="269"/>
      <c r="G911" s="269"/>
      <c r="H911" s="269"/>
      <c r="I911" s="269"/>
      <c r="J911" s="269"/>
      <c r="K911" s="269"/>
    </row>
    <row r="912" spans="1:11">
      <c r="A912" s="307"/>
      <c r="B912" s="268"/>
      <c r="E912" s="269"/>
      <c r="F912" s="269"/>
      <c r="G912" s="269"/>
      <c r="H912" s="269"/>
      <c r="I912" s="269"/>
      <c r="J912" s="269"/>
      <c r="K912" s="269"/>
    </row>
    <row r="913" spans="1:11">
      <c r="A913" s="307"/>
      <c r="B913" s="268"/>
      <c r="E913" s="269"/>
      <c r="F913" s="269"/>
      <c r="G913" s="269"/>
      <c r="H913" s="269"/>
      <c r="I913" s="269"/>
      <c r="J913" s="269"/>
      <c r="K913" s="269"/>
    </row>
    <row r="914" spans="1:11">
      <c r="A914" s="307"/>
      <c r="B914" s="268"/>
      <c r="E914" s="269"/>
      <c r="F914" s="269"/>
      <c r="G914" s="269"/>
      <c r="H914" s="269"/>
      <c r="I914" s="269"/>
      <c r="J914" s="269"/>
      <c r="K914" s="269"/>
    </row>
    <row r="915" spans="1:11">
      <c r="A915" s="307"/>
      <c r="B915" s="268"/>
      <c r="E915" s="269"/>
      <c r="F915" s="269"/>
      <c r="G915" s="269"/>
      <c r="H915" s="269"/>
      <c r="I915" s="269"/>
      <c r="J915" s="269"/>
      <c r="K915" s="269"/>
    </row>
    <row r="916" spans="1:11">
      <c r="A916" s="307"/>
      <c r="B916" s="268"/>
      <c r="E916" s="269"/>
      <c r="F916" s="269"/>
      <c r="G916" s="269"/>
      <c r="H916" s="269"/>
      <c r="I916" s="269"/>
      <c r="J916" s="269"/>
      <c r="K916" s="269"/>
    </row>
    <row r="917" spans="1:11">
      <c r="A917" s="307"/>
      <c r="B917" s="268"/>
      <c r="E917" s="269"/>
      <c r="F917" s="269"/>
      <c r="G917" s="269"/>
      <c r="H917" s="269"/>
      <c r="I917" s="269"/>
      <c r="J917" s="269"/>
      <c r="K917" s="269"/>
    </row>
    <row r="918" spans="1:11">
      <c r="A918" s="307"/>
      <c r="B918" s="268"/>
      <c r="E918" s="269"/>
      <c r="F918" s="269"/>
      <c r="G918" s="269"/>
      <c r="H918" s="269"/>
      <c r="I918" s="269"/>
      <c r="J918" s="269"/>
      <c r="K918" s="269"/>
    </row>
    <row r="919" spans="1:11">
      <c r="A919" s="307"/>
      <c r="B919" s="268"/>
      <c r="E919" s="269"/>
      <c r="F919" s="269"/>
      <c r="G919" s="269"/>
      <c r="H919" s="269"/>
      <c r="I919" s="269"/>
      <c r="J919" s="269"/>
      <c r="K919" s="269"/>
    </row>
    <row r="920" spans="1:11">
      <c r="A920" s="307"/>
      <c r="B920" s="268"/>
      <c r="E920" s="269"/>
      <c r="F920" s="269"/>
      <c r="G920" s="269"/>
      <c r="H920" s="269"/>
      <c r="I920" s="269"/>
      <c r="J920" s="269"/>
      <c r="K920" s="269"/>
    </row>
    <row r="921" spans="1:11">
      <c r="A921" s="307"/>
      <c r="B921" s="268"/>
      <c r="E921" s="269"/>
      <c r="F921" s="269"/>
      <c r="G921" s="269"/>
      <c r="H921" s="269"/>
      <c r="I921" s="269"/>
      <c r="J921" s="269"/>
      <c r="K921" s="269"/>
    </row>
    <row r="922" spans="1:11">
      <c r="A922" s="307"/>
      <c r="B922" s="268"/>
      <c r="E922" s="269"/>
      <c r="F922" s="269"/>
      <c r="G922" s="269"/>
      <c r="H922" s="269"/>
      <c r="I922" s="269"/>
      <c r="J922" s="269"/>
      <c r="K922" s="269"/>
    </row>
    <row r="923" spans="1:11">
      <c r="A923" s="307"/>
      <c r="B923" s="268"/>
      <c r="E923" s="269"/>
      <c r="F923" s="269"/>
      <c r="G923" s="269"/>
      <c r="H923" s="269"/>
      <c r="I923" s="269"/>
      <c r="J923" s="269"/>
      <c r="K923" s="269"/>
    </row>
    <row r="924" spans="1:11">
      <c r="A924" s="307"/>
      <c r="B924" s="268"/>
      <c r="E924" s="269"/>
      <c r="F924" s="269"/>
      <c r="G924" s="269"/>
      <c r="H924" s="269"/>
      <c r="I924" s="269"/>
      <c r="J924" s="269"/>
      <c r="K924" s="269"/>
    </row>
    <row r="925" spans="1:11">
      <c r="A925" s="307"/>
      <c r="B925" s="268"/>
      <c r="E925" s="269"/>
      <c r="F925" s="269"/>
      <c r="G925" s="269"/>
      <c r="H925" s="269"/>
      <c r="I925" s="269"/>
      <c r="J925" s="269"/>
      <c r="K925" s="269"/>
    </row>
    <row r="926" spans="1:11">
      <c r="A926" s="307"/>
      <c r="B926" s="268"/>
      <c r="E926" s="269"/>
      <c r="F926" s="269"/>
      <c r="G926" s="269"/>
      <c r="H926" s="269"/>
      <c r="I926" s="269"/>
      <c r="J926" s="269"/>
      <c r="K926" s="269"/>
    </row>
    <row r="927" spans="1:11">
      <c r="A927" s="307"/>
      <c r="B927" s="268"/>
      <c r="E927" s="269"/>
      <c r="F927" s="269"/>
      <c r="G927" s="269"/>
      <c r="H927" s="269"/>
      <c r="I927" s="269"/>
      <c r="J927" s="269"/>
      <c r="K927" s="269"/>
    </row>
    <row r="928" spans="1:11">
      <c r="A928" s="307"/>
      <c r="B928" s="268"/>
      <c r="E928" s="269"/>
      <c r="F928" s="269"/>
      <c r="G928" s="269"/>
      <c r="H928" s="269"/>
      <c r="I928" s="269"/>
      <c r="J928" s="269"/>
      <c r="K928" s="269"/>
    </row>
    <row r="929" spans="1:11">
      <c r="A929" s="307"/>
      <c r="B929" s="268"/>
      <c r="E929" s="269"/>
      <c r="F929" s="269"/>
      <c r="G929" s="269"/>
      <c r="H929" s="269"/>
      <c r="I929" s="269"/>
      <c r="J929" s="269"/>
      <c r="K929" s="269"/>
    </row>
    <row r="930" spans="1:11">
      <c r="A930" s="307"/>
      <c r="B930" s="268"/>
      <c r="E930" s="269"/>
      <c r="F930" s="269"/>
      <c r="G930" s="269"/>
      <c r="H930" s="269"/>
      <c r="I930" s="269"/>
      <c r="J930" s="269"/>
      <c r="K930" s="269"/>
    </row>
    <row r="931" spans="1:11">
      <c r="A931" s="307"/>
      <c r="B931" s="268"/>
      <c r="E931" s="269"/>
      <c r="F931" s="269"/>
      <c r="G931" s="269"/>
      <c r="H931" s="269"/>
      <c r="I931" s="269"/>
      <c r="J931" s="269"/>
      <c r="K931" s="269"/>
    </row>
    <row r="932" spans="1:11">
      <c r="A932" s="307"/>
      <c r="B932" s="268"/>
      <c r="E932" s="269"/>
      <c r="F932" s="269"/>
      <c r="G932" s="269"/>
      <c r="H932" s="269"/>
      <c r="I932" s="269"/>
      <c r="J932" s="269"/>
      <c r="K932" s="269"/>
    </row>
    <row r="933" spans="1:11">
      <c r="A933" s="307"/>
      <c r="B933" s="268"/>
      <c r="E933" s="269"/>
      <c r="F933" s="269"/>
      <c r="G933" s="269"/>
      <c r="H933" s="269"/>
      <c r="I933" s="269"/>
      <c r="J933" s="269"/>
      <c r="K933" s="269"/>
    </row>
    <row r="934" spans="1:11">
      <c r="A934" s="307"/>
      <c r="B934" s="268"/>
      <c r="E934" s="269"/>
      <c r="F934" s="269"/>
      <c r="G934" s="269"/>
      <c r="H934" s="269"/>
      <c r="I934" s="269"/>
      <c r="J934" s="269"/>
      <c r="K934" s="269"/>
    </row>
    <row r="935" spans="1:11">
      <c r="A935" s="307"/>
      <c r="B935" s="268"/>
      <c r="E935" s="269"/>
      <c r="F935" s="269"/>
      <c r="G935" s="269"/>
      <c r="H935" s="269"/>
      <c r="I935" s="269"/>
      <c r="J935" s="269"/>
      <c r="K935" s="269"/>
    </row>
    <row r="936" spans="1:11">
      <c r="A936" s="307"/>
      <c r="B936" s="268"/>
      <c r="E936" s="269"/>
      <c r="F936" s="269"/>
      <c r="G936" s="269"/>
      <c r="H936" s="269"/>
      <c r="I936" s="269"/>
      <c r="J936" s="269"/>
      <c r="K936" s="269"/>
    </row>
    <row r="937" spans="1:11">
      <c r="A937" s="307"/>
      <c r="B937" s="268"/>
      <c r="E937" s="269"/>
      <c r="F937" s="269"/>
      <c r="G937" s="269"/>
      <c r="H937" s="269"/>
      <c r="I937" s="269"/>
      <c r="J937" s="269"/>
      <c r="K937" s="269"/>
    </row>
    <row r="938" spans="1:11">
      <c r="A938" s="307"/>
      <c r="B938" s="268"/>
      <c r="E938" s="269"/>
      <c r="F938" s="269"/>
      <c r="G938" s="269"/>
      <c r="H938" s="269"/>
      <c r="I938" s="269"/>
      <c r="J938" s="269"/>
      <c r="K938" s="269"/>
    </row>
    <row r="939" spans="1:11">
      <c r="A939" s="307"/>
      <c r="B939" s="268"/>
      <c r="E939" s="269"/>
      <c r="F939" s="269"/>
      <c r="G939" s="269"/>
      <c r="H939" s="269"/>
      <c r="I939" s="269"/>
      <c r="J939" s="269"/>
      <c r="K939" s="269"/>
    </row>
    <row r="940" spans="1:11">
      <c r="A940" s="307"/>
      <c r="B940" s="268"/>
      <c r="E940" s="269"/>
      <c r="F940" s="269"/>
      <c r="G940" s="269"/>
      <c r="H940" s="269"/>
      <c r="I940" s="269"/>
      <c r="J940" s="269"/>
      <c r="K940" s="269"/>
    </row>
    <row r="941" spans="1:11">
      <c r="A941" s="307"/>
      <c r="B941" s="268"/>
      <c r="E941" s="269"/>
      <c r="F941" s="269"/>
      <c r="G941" s="269"/>
      <c r="H941" s="269"/>
      <c r="I941" s="269"/>
      <c r="J941" s="269"/>
      <c r="K941" s="269"/>
    </row>
    <row r="942" spans="1:11">
      <c r="A942" s="307"/>
      <c r="B942" s="268"/>
      <c r="E942" s="269"/>
      <c r="F942" s="269"/>
      <c r="G942" s="269"/>
      <c r="H942" s="269"/>
      <c r="I942" s="269"/>
      <c r="J942" s="269"/>
      <c r="K942" s="269"/>
    </row>
    <row r="943" spans="1:11">
      <c r="A943" s="307"/>
      <c r="B943" s="268"/>
      <c r="E943" s="269"/>
      <c r="F943" s="269"/>
      <c r="G943" s="269"/>
      <c r="H943" s="269"/>
      <c r="I943" s="269"/>
      <c r="J943" s="269"/>
      <c r="K943" s="269"/>
    </row>
    <row r="944" spans="1:11">
      <c r="A944" s="307"/>
      <c r="B944" s="268"/>
      <c r="E944" s="269"/>
      <c r="F944" s="269"/>
      <c r="G944" s="269"/>
      <c r="H944" s="269"/>
      <c r="I944" s="269"/>
      <c r="J944" s="269"/>
      <c r="K944" s="269"/>
    </row>
    <row r="945" spans="1:11">
      <c r="A945" s="307"/>
      <c r="B945" s="268"/>
      <c r="E945" s="269"/>
      <c r="F945" s="269"/>
      <c r="G945" s="269"/>
      <c r="H945" s="269"/>
      <c r="I945" s="269"/>
      <c r="J945" s="269"/>
      <c r="K945" s="269"/>
    </row>
    <row r="946" spans="1:11">
      <c r="A946" s="307"/>
      <c r="B946" s="268"/>
      <c r="E946" s="269"/>
      <c r="F946" s="269"/>
      <c r="G946" s="269"/>
      <c r="H946" s="269"/>
      <c r="I946" s="269"/>
      <c r="J946" s="269"/>
      <c r="K946" s="269"/>
    </row>
    <row r="947" spans="1:11">
      <c r="A947" s="307"/>
      <c r="B947" s="268"/>
      <c r="E947" s="269"/>
      <c r="F947" s="269"/>
      <c r="G947" s="269"/>
      <c r="H947" s="269"/>
      <c r="I947" s="269"/>
      <c r="J947" s="269"/>
      <c r="K947" s="269"/>
    </row>
    <row r="948" spans="1:11">
      <c r="A948" s="307"/>
      <c r="B948" s="268"/>
      <c r="E948" s="269"/>
      <c r="F948" s="269"/>
      <c r="G948" s="269"/>
      <c r="H948" s="269"/>
      <c r="I948" s="269"/>
      <c r="J948" s="269"/>
      <c r="K948" s="269"/>
    </row>
    <row r="949" spans="1:11">
      <c r="A949" s="307"/>
      <c r="B949" s="268"/>
      <c r="E949" s="269"/>
      <c r="F949" s="269"/>
      <c r="G949" s="269"/>
      <c r="H949" s="269"/>
      <c r="I949" s="269"/>
      <c r="J949" s="269"/>
      <c r="K949" s="269"/>
    </row>
    <row r="950" spans="1:11">
      <c r="A950" s="307"/>
      <c r="B950" s="268"/>
      <c r="E950" s="269"/>
      <c r="F950" s="269"/>
      <c r="G950" s="269"/>
      <c r="H950" s="269"/>
      <c r="I950" s="269"/>
      <c r="J950" s="269"/>
      <c r="K950" s="269"/>
    </row>
    <row r="951" spans="1:11">
      <c r="A951" s="307"/>
      <c r="B951" s="268"/>
      <c r="E951" s="269"/>
      <c r="F951" s="269"/>
      <c r="G951" s="269"/>
      <c r="H951" s="269"/>
      <c r="I951" s="269"/>
      <c r="J951" s="269"/>
      <c r="K951" s="269"/>
    </row>
    <row r="952" spans="1:11">
      <c r="A952" s="307"/>
      <c r="B952" s="268"/>
      <c r="E952" s="269"/>
      <c r="F952" s="269"/>
      <c r="G952" s="269"/>
      <c r="H952" s="269"/>
      <c r="I952" s="269"/>
      <c r="J952" s="269"/>
      <c r="K952" s="269"/>
    </row>
    <row r="953" spans="1:11">
      <c r="A953" s="307"/>
      <c r="B953" s="268"/>
      <c r="E953" s="269"/>
      <c r="F953" s="269"/>
      <c r="G953" s="269"/>
      <c r="H953" s="269"/>
      <c r="I953" s="269"/>
      <c r="J953" s="269"/>
      <c r="K953" s="269"/>
    </row>
    <row r="954" spans="1:11">
      <c r="A954" s="307"/>
      <c r="B954" s="268"/>
      <c r="E954" s="269"/>
      <c r="F954" s="269"/>
      <c r="G954" s="269"/>
      <c r="H954" s="269"/>
      <c r="I954" s="269"/>
      <c r="J954" s="269"/>
      <c r="K954" s="269"/>
    </row>
    <row r="955" spans="1:11">
      <c r="A955" s="307"/>
      <c r="B955" s="268"/>
      <c r="E955" s="269"/>
      <c r="F955" s="269"/>
      <c r="G955" s="269"/>
      <c r="H955" s="269"/>
      <c r="I955" s="269"/>
      <c r="J955" s="269"/>
      <c r="K955" s="269"/>
    </row>
    <row r="956" spans="1:11">
      <c r="A956" s="307"/>
      <c r="B956" s="268"/>
      <c r="E956" s="269"/>
      <c r="F956" s="269"/>
      <c r="G956" s="269"/>
      <c r="H956" s="269"/>
      <c r="I956" s="269"/>
      <c r="J956" s="269"/>
      <c r="K956" s="269"/>
    </row>
    <row r="957" spans="1:11">
      <c r="A957" s="307"/>
      <c r="B957" s="268"/>
      <c r="E957" s="269"/>
      <c r="F957" s="269"/>
      <c r="G957" s="269"/>
      <c r="H957" s="269"/>
      <c r="I957" s="269"/>
      <c r="J957" s="269"/>
      <c r="K957" s="269"/>
    </row>
    <row r="958" spans="1:11">
      <c r="A958" s="307"/>
      <c r="B958" s="268"/>
      <c r="E958" s="269"/>
      <c r="F958" s="269"/>
      <c r="G958" s="269"/>
      <c r="H958" s="269"/>
      <c r="I958" s="269"/>
      <c r="J958" s="269"/>
      <c r="K958" s="269"/>
    </row>
    <row r="959" spans="1:11">
      <c r="A959" s="307"/>
      <c r="B959" s="268"/>
      <c r="E959" s="269"/>
      <c r="F959" s="269"/>
      <c r="G959" s="269"/>
      <c r="H959" s="269"/>
      <c r="I959" s="269"/>
      <c r="J959" s="269"/>
      <c r="K959" s="269"/>
    </row>
    <row r="960" spans="1:11">
      <c r="A960" s="307"/>
      <c r="B960" s="268"/>
      <c r="E960" s="269"/>
      <c r="F960" s="269"/>
      <c r="G960" s="269"/>
      <c r="H960" s="269"/>
      <c r="I960" s="269"/>
      <c r="J960" s="269"/>
      <c r="K960" s="269"/>
    </row>
    <row r="961" spans="1:11">
      <c r="A961" s="307"/>
      <c r="B961" s="268"/>
      <c r="E961" s="269"/>
      <c r="F961" s="269"/>
      <c r="G961" s="269"/>
      <c r="H961" s="269"/>
      <c r="I961" s="269"/>
      <c r="J961" s="269"/>
      <c r="K961" s="269"/>
    </row>
    <row r="962" spans="1:11">
      <c r="A962" s="307"/>
      <c r="B962" s="268"/>
      <c r="E962" s="269"/>
      <c r="F962" s="269"/>
      <c r="G962" s="269"/>
      <c r="H962" s="269"/>
      <c r="I962" s="269"/>
      <c r="J962" s="269"/>
      <c r="K962" s="269"/>
    </row>
    <row r="963" spans="1:11">
      <c r="A963" s="307"/>
      <c r="B963" s="268"/>
      <c r="E963" s="269"/>
      <c r="F963" s="269"/>
      <c r="G963" s="269"/>
      <c r="H963" s="269"/>
      <c r="I963" s="269"/>
      <c r="J963" s="269"/>
      <c r="K963" s="269"/>
    </row>
    <row r="964" spans="1:11">
      <c r="A964" s="307"/>
      <c r="B964" s="268"/>
      <c r="E964" s="269"/>
      <c r="F964" s="269"/>
      <c r="G964" s="269"/>
      <c r="H964" s="269"/>
      <c r="I964" s="269"/>
      <c r="J964" s="269"/>
      <c r="K964" s="269"/>
    </row>
    <row r="965" spans="1:11">
      <c r="A965" s="307"/>
      <c r="B965" s="268"/>
      <c r="E965" s="269"/>
      <c r="F965" s="269"/>
      <c r="G965" s="269"/>
      <c r="H965" s="269"/>
      <c r="I965" s="269"/>
      <c r="J965" s="269"/>
      <c r="K965" s="269"/>
    </row>
    <row r="966" spans="1:11">
      <c r="A966" s="307"/>
      <c r="B966" s="268"/>
      <c r="E966" s="269"/>
      <c r="F966" s="269"/>
      <c r="G966" s="269"/>
      <c r="H966" s="269"/>
      <c r="I966" s="269"/>
      <c r="J966" s="269"/>
      <c r="K966" s="269"/>
    </row>
    <row r="967" spans="1:11">
      <c r="A967" s="307"/>
      <c r="B967" s="268"/>
      <c r="E967" s="269"/>
      <c r="F967" s="269"/>
      <c r="G967" s="269"/>
      <c r="H967" s="269"/>
      <c r="I967" s="269"/>
      <c r="J967" s="269"/>
      <c r="K967" s="269"/>
    </row>
    <row r="968" spans="1:11">
      <c r="A968" s="307"/>
      <c r="B968" s="268"/>
      <c r="E968" s="269"/>
      <c r="F968" s="269"/>
      <c r="G968" s="269"/>
      <c r="H968" s="269"/>
      <c r="I968" s="269"/>
      <c r="J968" s="269"/>
      <c r="K968" s="269"/>
    </row>
    <row r="969" spans="1:11">
      <c r="A969" s="307"/>
      <c r="B969" s="268"/>
      <c r="E969" s="269"/>
      <c r="F969" s="269"/>
      <c r="G969" s="269"/>
      <c r="H969" s="269"/>
      <c r="I969" s="269"/>
      <c r="J969" s="269"/>
      <c r="K969" s="269"/>
    </row>
    <row r="970" spans="1:11">
      <c r="A970" s="307"/>
      <c r="B970" s="268"/>
      <c r="E970" s="269"/>
      <c r="F970" s="269"/>
      <c r="G970" s="269"/>
      <c r="H970" s="269"/>
      <c r="I970" s="269"/>
      <c r="J970" s="269"/>
      <c r="K970" s="269"/>
    </row>
    <row r="971" spans="1:11">
      <c r="A971" s="307"/>
      <c r="B971" s="268"/>
      <c r="E971" s="269"/>
      <c r="F971" s="269"/>
      <c r="G971" s="269"/>
      <c r="H971" s="269"/>
      <c r="I971" s="269"/>
      <c r="J971" s="269"/>
      <c r="K971" s="269"/>
    </row>
    <row r="972" spans="1:11">
      <c r="A972" s="307"/>
      <c r="B972" s="268"/>
      <c r="E972" s="269"/>
      <c r="F972" s="269"/>
      <c r="G972" s="269"/>
      <c r="H972" s="269"/>
      <c r="I972" s="269"/>
      <c r="J972" s="269"/>
      <c r="K972" s="269"/>
    </row>
    <row r="973" spans="1:11">
      <c r="A973" s="307"/>
      <c r="B973" s="268"/>
      <c r="E973" s="269"/>
      <c r="F973" s="269"/>
      <c r="G973" s="269"/>
      <c r="H973" s="269"/>
      <c r="I973" s="269"/>
      <c r="J973" s="269"/>
      <c r="K973" s="269"/>
    </row>
    <row r="974" spans="1:11">
      <c r="A974" s="307"/>
      <c r="B974" s="268"/>
      <c r="E974" s="269"/>
      <c r="F974" s="269"/>
      <c r="G974" s="269"/>
      <c r="H974" s="269"/>
      <c r="I974" s="269"/>
      <c r="J974" s="269"/>
      <c r="K974" s="269"/>
    </row>
    <row r="975" spans="1:11">
      <c r="A975" s="307"/>
      <c r="B975" s="268"/>
      <c r="E975" s="269"/>
      <c r="F975" s="269"/>
      <c r="G975" s="269"/>
      <c r="H975" s="269"/>
      <c r="I975" s="269"/>
      <c r="J975" s="269"/>
      <c r="K975" s="269"/>
    </row>
    <row r="976" spans="1:11">
      <c r="A976" s="307"/>
      <c r="B976" s="268"/>
      <c r="E976" s="269"/>
      <c r="F976" s="269"/>
      <c r="G976" s="269"/>
      <c r="H976" s="269"/>
      <c r="I976" s="269"/>
      <c r="J976" s="269"/>
      <c r="K976" s="269"/>
    </row>
    <row r="977" spans="1:11">
      <c r="A977" s="307"/>
      <c r="B977" s="268"/>
      <c r="E977" s="269"/>
      <c r="F977" s="269"/>
      <c r="G977" s="269"/>
      <c r="H977" s="269"/>
      <c r="I977" s="269"/>
      <c r="J977" s="269"/>
      <c r="K977" s="269"/>
    </row>
    <row r="978" spans="1:11">
      <c r="A978" s="307"/>
      <c r="B978" s="268"/>
      <c r="E978" s="269"/>
      <c r="F978" s="269"/>
      <c r="G978" s="269"/>
      <c r="H978" s="269"/>
      <c r="I978" s="269"/>
      <c r="J978" s="269"/>
      <c r="K978" s="269"/>
    </row>
    <row r="979" spans="1:11">
      <c r="A979" s="307"/>
      <c r="B979" s="268"/>
      <c r="E979" s="269"/>
      <c r="F979" s="269"/>
      <c r="G979" s="269"/>
      <c r="H979" s="269"/>
      <c r="I979" s="269"/>
      <c r="J979" s="269"/>
      <c r="K979" s="269"/>
    </row>
    <row r="980" spans="1:11">
      <c r="A980" s="307"/>
      <c r="B980" s="268"/>
      <c r="E980" s="269"/>
      <c r="F980" s="269"/>
      <c r="G980" s="269"/>
      <c r="H980" s="269"/>
      <c r="I980" s="269"/>
      <c r="J980" s="269"/>
      <c r="K980" s="269"/>
    </row>
    <row r="981" spans="1:11">
      <c r="A981" s="307"/>
      <c r="B981" s="268"/>
      <c r="E981" s="269"/>
      <c r="F981" s="269"/>
      <c r="G981" s="269"/>
      <c r="H981" s="269"/>
      <c r="I981" s="269"/>
      <c r="J981" s="269"/>
      <c r="K981" s="269"/>
    </row>
    <row r="982" spans="1:11">
      <c r="A982" s="307"/>
      <c r="B982" s="268"/>
      <c r="E982" s="269"/>
      <c r="F982" s="269"/>
      <c r="G982" s="269"/>
      <c r="H982" s="269"/>
      <c r="I982" s="269"/>
      <c r="J982" s="269"/>
      <c r="K982" s="269"/>
    </row>
    <row r="983" spans="1:11">
      <c r="A983" s="307"/>
      <c r="B983" s="268"/>
      <c r="E983" s="269"/>
      <c r="F983" s="269"/>
      <c r="G983" s="269"/>
      <c r="H983" s="269"/>
      <c r="I983" s="269"/>
      <c r="J983" s="269"/>
      <c r="K983" s="269"/>
    </row>
    <row r="984" spans="1:11">
      <c r="A984" s="307"/>
      <c r="B984" s="268"/>
      <c r="E984" s="269"/>
      <c r="F984" s="269"/>
      <c r="G984" s="269"/>
      <c r="H984" s="269"/>
      <c r="I984" s="269"/>
      <c r="J984" s="269"/>
      <c r="K984" s="269"/>
    </row>
    <row r="985" spans="1:11">
      <c r="A985" s="307"/>
      <c r="B985" s="268"/>
      <c r="E985" s="269"/>
      <c r="F985" s="269"/>
      <c r="G985" s="269"/>
      <c r="H985" s="269"/>
      <c r="I985" s="269"/>
      <c r="J985" s="269"/>
      <c r="K985" s="269"/>
    </row>
    <row r="986" spans="1:11">
      <c r="A986" s="307"/>
      <c r="B986" s="268"/>
      <c r="E986" s="269"/>
      <c r="F986" s="269"/>
      <c r="G986" s="269"/>
      <c r="H986" s="269"/>
      <c r="I986" s="269"/>
      <c r="J986" s="269"/>
      <c r="K986" s="269"/>
    </row>
    <row r="987" spans="1:11">
      <c r="A987" s="307"/>
      <c r="B987" s="268"/>
      <c r="E987" s="269"/>
      <c r="F987" s="269"/>
      <c r="G987" s="269"/>
      <c r="H987" s="269"/>
      <c r="I987" s="269"/>
      <c r="J987" s="269"/>
      <c r="K987" s="269"/>
    </row>
    <row r="988" spans="1:11">
      <c r="A988" s="307"/>
      <c r="B988" s="268"/>
      <c r="E988" s="269"/>
      <c r="F988" s="269"/>
      <c r="G988" s="269"/>
      <c r="H988" s="269"/>
      <c r="I988" s="269"/>
      <c r="J988" s="269"/>
      <c r="K988" s="269"/>
    </row>
    <row r="989" spans="1:11">
      <c r="A989" s="307"/>
      <c r="B989" s="268"/>
      <c r="E989" s="269"/>
      <c r="F989" s="269"/>
      <c r="G989" s="269"/>
      <c r="H989" s="269"/>
      <c r="I989" s="269"/>
      <c r="J989" s="269"/>
      <c r="K989" s="269"/>
    </row>
    <row r="990" spans="1:11">
      <c r="A990" s="307"/>
      <c r="B990" s="268"/>
      <c r="E990" s="269"/>
      <c r="F990" s="269"/>
      <c r="G990" s="269"/>
      <c r="H990" s="269"/>
      <c r="I990" s="269"/>
      <c r="J990" s="269"/>
      <c r="K990" s="269"/>
    </row>
    <row r="991" spans="1:11">
      <c r="A991" s="307"/>
      <c r="B991" s="268"/>
      <c r="E991" s="269"/>
      <c r="F991" s="269"/>
      <c r="G991" s="269"/>
      <c r="H991" s="269"/>
      <c r="I991" s="269"/>
      <c r="J991" s="269"/>
      <c r="K991" s="269"/>
    </row>
    <row r="992" spans="1:11">
      <c r="A992" s="307"/>
      <c r="B992" s="268"/>
      <c r="E992" s="269"/>
      <c r="F992" s="269"/>
      <c r="G992" s="269"/>
      <c r="H992" s="269"/>
      <c r="I992" s="269"/>
      <c r="J992" s="269"/>
      <c r="K992" s="269"/>
    </row>
    <row r="993" spans="1:11">
      <c r="A993" s="307"/>
      <c r="B993" s="268"/>
      <c r="E993" s="269"/>
      <c r="F993" s="269"/>
      <c r="G993" s="269"/>
      <c r="H993" s="269"/>
      <c r="I993" s="269"/>
      <c r="J993" s="269"/>
      <c r="K993" s="269"/>
    </row>
    <row r="994" spans="1:11">
      <c r="A994" s="307"/>
      <c r="B994" s="268"/>
      <c r="E994" s="269"/>
      <c r="F994" s="269"/>
      <c r="G994" s="269"/>
      <c r="H994" s="269"/>
      <c r="I994" s="269"/>
      <c r="J994" s="269"/>
      <c r="K994" s="269"/>
    </row>
    <row r="995" spans="1:11">
      <c r="A995" s="307"/>
      <c r="B995" s="268"/>
      <c r="E995" s="269"/>
      <c r="F995" s="269"/>
      <c r="G995" s="269"/>
      <c r="H995" s="269"/>
      <c r="I995" s="269"/>
      <c r="J995" s="269"/>
      <c r="K995" s="269"/>
    </row>
    <row r="996" spans="1:11">
      <c r="A996" s="307"/>
      <c r="B996" s="268"/>
      <c r="E996" s="269"/>
      <c r="F996" s="269"/>
      <c r="G996" s="269"/>
      <c r="H996" s="269"/>
      <c r="I996" s="269"/>
      <c r="J996" s="269"/>
      <c r="K996" s="269"/>
    </row>
    <row r="997" spans="1:11">
      <c r="A997" s="307"/>
      <c r="B997" s="268"/>
      <c r="E997" s="269"/>
      <c r="F997" s="269"/>
      <c r="G997" s="269"/>
      <c r="H997" s="269"/>
      <c r="I997" s="269"/>
      <c r="J997" s="269"/>
      <c r="K997" s="269"/>
    </row>
    <row r="998" spans="1:11">
      <c r="A998" s="307"/>
      <c r="B998" s="268"/>
      <c r="E998" s="269"/>
      <c r="F998" s="269"/>
      <c r="G998" s="269"/>
      <c r="H998" s="269"/>
      <c r="I998" s="269"/>
      <c r="J998" s="269"/>
      <c r="K998" s="269"/>
    </row>
    <row r="999" spans="1:11">
      <c r="A999" s="307"/>
      <c r="B999" s="268"/>
      <c r="E999" s="269"/>
      <c r="F999" s="269"/>
      <c r="G999" s="269"/>
      <c r="H999" s="269"/>
      <c r="I999" s="269"/>
      <c r="J999" s="269"/>
      <c r="K999" s="269"/>
    </row>
    <row r="1000" spans="1:11">
      <c r="A1000" s="307"/>
      <c r="B1000" s="268"/>
      <c r="E1000" s="269"/>
      <c r="F1000" s="269"/>
      <c r="G1000" s="269"/>
      <c r="H1000" s="269"/>
      <c r="I1000" s="269"/>
      <c r="J1000" s="269"/>
      <c r="K1000" s="269"/>
    </row>
    <row r="1001" spans="1:11">
      <c r="A1001" s="307"/>
      <c r="B1001" s="268"/>
      <c r="E1001" s="269"/>
      <c r="F1001" s="269"/>
      <c r="G1001" s="269"/>
      <c r="H1001" s="269"/>
      <c r="I1001" s="269"/>
      <c r="J1001" s="269"/>
      <c r="K1001" s="269"/>
    </row>
    <row r="1002" spans="1:11">
      <c r="A1002" s="307"/>
      <c r="B1002" s="268"/>
      <c r="E1002" s="269"/>
      <c r="F1002" s="269"/>
      <c r="G1002" s="269"/>
      <c r="H1002" s="269"/>
      <c r="I1002" s="269"/>
      <c r="J1002" s="269"/>
      <c r="K1002" s="269"/>
    </row>
    <row r="1003" spans="1:11">
      <c r="A1003" s="307"/>
      <c r="B1003" s="268"/>
      <c r="E1003" s="269"/>
      <c r="F1003" s="269"/>
      <c r="G1003" s="269"/>
      <c r="H1003" s="269"/>
      <c r="I1003" s="269"/>
      <c r="J1003" s="269"/>
      <c r="K1003" s="269"/>
    </row>
    <row r="1004" spans="1:11">
      <c r="A1004" s="307"/>
      <c r="B1004" s="268"/>
      <c r="E1004" s="269"/>
      <c r="F1004" s="269"/>
      <c r="G1004" s="269"/>
      <c r="H1004" s="269"/>
      <c r="I1004" s="269"/>
      <c r="J1004" s="269"/>
      <c r="K1004" s="269"/>
    </row>
    <row r="1005" spans="1:11">
      <c r="A1005" s="307"/>
      <c r="B1005" s="268"/>
      <c r="E1005" s="269"/>
      <c r="F1005" s="269"/>
      <c r="G1005" s="269"/>
      <c r="H1005" s="269"/>
      <c r="I1005" s="269"/>
      <c r="J1005" s="269"/>
      <c r="K1005" s="269"/>
    </row>
    <row r="1006" spans="1:11">
      <c r="A1006" s="307"/>
      <c r="B1006" s="268"/>
      <c r="E1006" s="269"/>
      <c r="F1006" s="269"/>
      <c r="G1006" s="269"/>
      <c r="H1006" s="269"/>
      <c r="I1006" s="269"/>
      <c r="J1006" s="269"/>
      <c r="K1006" s="269"/>
    </row>
    <row r="1007" spans="1:11">
      <c r="A1007" s="307"/>
      <c r="B1007" s="268"/>
      <c r="E1007" s="269"/>
      <c r="F1007" s="269"/>
      <c r="G1007" s="269"/>
      <c r="H1007" s="269"/>
      <c r="I1007" s="269"/>
      <c r="J1007" s="269"/>
      <c r="K1007" s="269"/>
    </row>
    <row r="1008" spans="1:11">
      <c r="A1008" s="307"/>
      <c r="B1008" s="268"/>
      <c r="E1008" s="269"/>
      <c r="F1008" s="269"/>
      <c r="G1008" s="269"/>
      <c r="H1008" s="269"/>
      <c r="I1008" s="269"/>
      <c r="J1008" s="269"/>
      <c r="K1008" s="269"/>
    </row>
    <row r="1009" spans="1:11">
      <c r="A1009" s="307"/>
      <c r="B1009" s="268"/>
      <c r="E1009" s="269"/>
      <c r="F1009" s="269"/>
      <c r="G1009" s="269"/>
      <c r="H1009" s="269"/>
      <c r="I1009" s="269"/>
      <c r="J1009" s="269"/>
      <c r="K1009" s="269"/>
    </row>
    <row r="1010" spans="1:11">
      <c r="A1010" s="307"/>
      <c r="B1010" s="268"/>
      <c r="E1010" s="269"/>
      <c r="F1010" s="269"/>
      <c r="G1010" s="269"/>
      <c r="H1010" s="269"/>
      <c r="I1010" s="269"/>
      <c r="J1010" s="269"/>
      <c r="K1010" s="269"/>
    </row>
    <row r="1011" spans="1:11">
      <c r="A1011" s="307"/>
      <c r="B1011" s="268"/>
      <c r="E1011" s="269"/>
      <c r="F1011" s="269"/>
      <c r="G1011" s="269"/>
      <c r="H1011" s="269"/>
      <c r="I1011" s="269"/>
      <c r="J1011" s="269"/>
      <c r="K1011" s="269"/>
    </row>
    <row r="1012" spans="1:11">
      <c r="A1012" s="307"/>
      <c r="B1012" s="268"/>
      <c r="E1012" s="269"/>
      <c r="F1012" s="269"/>
      <c r="G1012" s="269"/>
      <c r="H1012" s="269"/>
      <c r="I1012" s="269"/>
      <c r="J1012" s="269"/>
      <c r="K1012" s="269"/>
    </row>
    <row r="1013" spans="1:11">
      <c r="A1013" s="307"/>
      <c r="B1013" s="268"/>
      <c r="E1013" s="269"/>
      <c r="F1013" s="269"/>
      <c r="G1013" s="269"/>
      <c r="H1013" s="269"/>
      <c r="I1013" s="269"/>
      <c r="J1013" s="269"/>
      <c r="K1013" s="269"/>
    </row>
  </sheetData>
  <mergeCells count="8">
    <mergeCell ref="B17:F17"/>
    <mergeCell ref="B18:F18"/>
    <mergeCell ref="A2:F2"/>
    <mergeCell ref="E6:F6"/>
    <mergeCell ref="A11:B11"/>
    <mergeCell ref="B14:F14"/>
    <mergeCell ref="B15:F15"/>
    <mergeCell ref="B16:F16"/>
  </mergeCells>
  <dataValidations count="1">
    <dataValidation type="custom" allowBlank="1" showInputMessage="1" showErrorMessage="1" error="Cene je potrebno vnesti na dve decimalni mesti zaokroženo." sqref="F27:F231 D27:E34 D36:E231" xr:uid="{9C85CFFB-2DBF-4565-A742-CADE5C8F7D83}">
      <formula1>D27=ROUND(D27,2)</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EDFE2-0DA5-4A77-BA4C-6E1348E73164}">
  <dimension ref="A1:R276"/>
  <sheetViews>
    <sheetView workbookViewId="0">
      <selection activeCell="H38" sqref="H38"/>
    </sheetView>
  </sheetViews>
  <sheetFormatPr defaultColWidth="11.140625" defaultRowHeight="15"/>
  <cols>
    <col min="1" max="1" width="8.7109375" style="383" customWidth="1"/>
    <col min="2" max="2" width="47" style="384" customWidth="1"/>
    <col min="3" max="3" width="9.5703125" style="384" customWidth="1"/>
    <col min="4" max="4" width="10.85546875" style="385" customWidth="1"/>
    <col min="5" max="5" width="15" style="380" customWidth="1"/>
    <col min="6" max="6" width="17.140625" style="381" customWidth="1"/>
    <col min="7" max="7" width="4.7109375" style="374" customWidth="1"/>
    <col min="8" max="8" width="19" style="374" customWidth="1"/>
    <col min="9" max="9" width="11.140625" style="374"/>
    <col min="10" max="10" width="32.85546875" style="374" customWidth="1"/>
    <col min="11" max="11" width="37" style="374" customWidth="1"/>
    <col min="12" max="12" width="36.7109375" style="374" customWidth="1"/>
    <col min="13" max="13" width="11.140625" style="374"/>
    <col min="14" max="14" width="53.140625" style="374" customWidth="1"/>
    <col min="15" max="15" width="11.140625" style="374"/>
    <col min="16" max="16" width="14.42578125" style="382" customWidth="1"/>
    <col min="17" max="256" width="11.140625" style="374"/>
    <col min="257" max="257" width="8.7109375" style="374" customWidth="1"/>
    <col min="258" max="258" width="36.28515625" style="374" customWidth="1"/>
    <col min="259" max="259" width="8.7109375" style="374" customWidth="1"/>
    <col min="260" max="260" width="10.85546875" style="374" customWidth="1"/>
    <col min="261" max="261" width="15" style="374" customWidth="1"/>
    <col min="262" max="262" width="17.140625" style="374" customWidth="1"/>
    <col min="263" max="263" width="4.7109375" style="374" customWidth="1"/>
    <col min="264" max="264" width="19" style="374" customWidth="1"/>
    <col min="265" max="265" width="11.140625" style="374"/>
    <col min="266" max="266" width="32.85546875" style="374" customWidth="1"/>
    <col min="267" max="267" width="37" style="374" customWidth="1"/>
    <col min="268" max="268" width="36.7109375" style="374" customWidth="1"/>
    <col min="269" max="269" width="11.140625" style="374"/>
    <col min="270" max="270" width="53.140625" style="374" customWidth="1"/>
    <col min="271" max="271" width="11.140625" style="374"/>
    <col min="272" max="272" width="14.42578125" style="374" customWidth="1"/>
    <col min="273" max="512" width="11.140625" style="374"/>
    <col min="513" max="513" width="8.7109375" style="374" customWidth="1"/>
    <col min="514" max="514" width="36.28515625" style="374" customWidth="1"/>
    <col min="515" max="515" width="8.7109375" style="374" customWidth="1"/>
    <col min="516" max="516" width="10.85546875" style="374" customWidth="1"/>
    <col min="517" max="517" width="15" style="374" customWidth="1"/>
    <col min="518" max="518" width="17.140625" style="374" customWidth="1"/>
    <col min="519" max="519" width="4.7109375" style="374" customWidth="1"/>
    <col min="520" max="520" width="19" style="374" customWidth="1"/>
    <col min="521" max="521" width="11.140625" style="374"/>
    <col min="522" max="522" width="32.85546875" style="374" customWidth="1"/>
    <col min="523" max="523" width="37" style="374" customWidth="1"/>
    <col min="524" max="524" width="36.7109375" style="374" customWidth="1"/>
    <col min="525" max="525" width="11.140625" style="374"/>
    <col min="526" max="526" width="53.140625" style="374" customWidth="1"/>
    <col min="527" max="527" width="11.140625" style="374"/>
    <col min="528" max="528" width="14.42578125" style="374" customWidth="1"/>
    <col min="529" max="768" width="11.140625" style="374"/>
    <col min="769" max="769" width="8.7109375" style="374" customWidth="1"/>
    <col min="770" max="770" width="36.28515625" style="374" customWidth="1"/>
    <col min="771" max="771" width="8.7109375" style="374" customWidth="1"/>
    <col min="772" max="772" width="10.85546875" style="374" customWidth="1"/>
    <col min="773" max="773" width="15" style="374" customWidth="1"/>
    <col min="774" max="774" width="17.140625" style="374" customWidth="1"/>
    <col min="775" max="775" width="4.7109375" style="374" customWidth="1"/>
    <col min="776" max="776" width="19" style="374" customWidth="1"/>
    <col min="777" max="777" width="11.140625" style="374"/>
    <col min="778" max="778" width="32.85546875" style="374" customWidth="1"/>
    <col min="779" max="779" width="37" style="374" customWidth="1"/>
    <col min="780" max="780" width="36.7109375" style="374" customWidth="1"/>
    <col min="781" max="781" width="11.140625" style="374"/>
    <col min="782" max="782" width="53.140625" style="374" customWidth="1"/>
    <col min="783" max="783" width="11.140625" style="374"/>
    <col min="784" max="784" width="14.42578125" style="374" customWidth="1"/>
    <col min="785" max="1024" width="11.140625" style="374"/>
    <col min="1025" max="1025" width="8.7109375" style="374" customWidth="1"/>
    <col min="1026" max="1026" width="36.28515625" style="374" customWidth="1"/>
    <col min="1027" max="1027" width="8.7109375" style="374" customWidth="1"/>
    <col min="1028" max="1028" width="10.85546875" style="374" customWidth="1"/>
    <col min="1029" max="1029" width="15" style="374" customWidth="1"/>
    <col min="1030" max="1030" width="17.140625" style="374" customWidth="1"/>
    <col min="1031" max="1031" width="4.7109375" style="374" customWidth="1"/>
    <col min="1032" max="1032" width="19" style="374" customWidth="1"/>
    <col min="1033" max="1033" width="11.140625" style="374"/>
    <col min="1034" max="1034" width="32.85546875" style="374" customWidth="1"/>
    <col min="1035" max="1035" width="37" style="374" customWidth="1"/>
    <col min="1036" max="1036" width="36.7109375" style="374" customWidth="1"/>
    <col min="1037" max="1037" width="11.140625" style="374"/>
    <col min="1038" max="1038" width="53.140625" style="374" customWidth="1"/>
    <col min="1039" max="1039" width="11.140625" style="374"/>
    <col min="1040" max="1040" width="14.42578125" style="374" customWidth="1"/>
    <col min="1041" max="1280" width="11.140625" style="374"/>
    <col min="1281" max="1281" width="8.7109375" style="374" customWidth="1"/>
    <col min="1282" max="1282" width="36.28515625" style="374" customWidth="1"/>
    <col min="1283" max="1283" width="8.7109375" style="374" customWidth="1"/>
    <col min="1284" max="1284" width="10.85546875" style="374" customWidth="1"/>
    <col min="1285" max="1285" width="15" style="374" customWidth="1"/>
    <col min="1286" max="1286" width="17.140625" style="374" customWidth="1"/>
    <col min="1287" max="1287" width="4.7109375" style="374" customWidth="1"/>
    <col min="1288" max="1288" width="19" style="374" customWidth="1"/>
    <col min="1289" max="1289" width="11.140625" style="374"/>
    <col min="1290" max="1290" width="32.85546875" style="374" customWidth="1"/>
    <col min="1291" max="1291" width="37" style="374" customWidth="1"/>
    <col min="1292" max="1292" width="36.7109375" style="374" customWidth="1"/>
    <col min="1293" max="1293" width="11.140625" style="374"/>
    <col min="1294" max="1294" width="53.140625" style="374" customWidth="1"/>
    <col min="1295" max="1295" width="11.140625" style="374"/>
    <col min="1296" max="1296" width="14.42578125" style="374" customWidth="1"/>
    <col min="1297" max="1536" width="11.140625" style="374"/>
    <col min="1537" max="1537" width="8.7109375" style="374" customWidth="1"/>
    <col min="1538" max="1538" width="36.28515625" style="374" customWidth="1"/>
    <col min="1539" max="1539" width="8.7109375" style="374" customWidth="1"/>
    <col min="1540" max="1540" width="10.85546875" style="374" customWidth="1"/>
    <col min="1541" max="1541" width="15" style="374" customWidth="1"/>
    <col min="1542" max="1542" width="17.140625" style="374" customWidth="1"/>
    <col min="1543" max="1543" width="4.7109375" style="374" customWidth="1"/>
    <col min="1544" max="1544" width="19" style="374" customWidth="1"/>
    <col min="1545" max="1545" width="11.140625" style="374"/>
    <col min="1546" max="1546" width="32.85546875" style="374" customWidth="1"/>
    <col min="1547" max="1547" width="37" style="374" customWidth="1"/>
    <col min="1548" max="1548" width="36.7109375" style="374" customWidth="1"/>
    <col min="1549" max="1549" width="11.140625" style="374"/>
    <col min="1550" max="1550" width="53.140625" style="374" customWidth="1"/>
    <col min="1551" max="1551" width="11.140625" style="374"/>
    <col min="1552" max="1552" width="14.42578125" style="374" customWidth="1"/>
    <col min="1553" max="1792" width="11.140625" style="374"/>
    <col min="1793" max="1793" width="8.7109375" style="374" customWidth="1"/>
    <col min="1794" max="1794" width="36.28515625" style="374" customWidth="1"/>
    <col min="1795" max="1795" width="8.7109375" style="374" customWidth="1"/>
    <col min="1796" max="1796" width="10.85546875" style="374" customWidth="1"/>
    <col min="1797" max="1797" width="15" style="374" customWidth="1"/>
    <col min="1798" max="1798" width="17.140625" style="374" customWidth="1"/>
    <col min="1799" max="1799" width="4.7109375" style="374" customWidth="1"/>
    <col min="1800" max="1800" width="19" style="374" customWidth="1"/>
    <col min="1801" max="1801" width="11.140625" style="374"/>
    <col min="1802" max="1802" width="32.85546875" style="374" customWidth="1"/>
    <col min="1803" max="1803" width="37" style="374" customWidth="1"/>
    <col min="1804" max="1804" width="36.7109375" style="374" customWidth="1"/>
    <col min="1805" max="1805" width="11.140625" style="374"/>
    <col min="1806" max="1806" width="53.140625" style="374" customWidth="1"/>
    <col min="1807" max="1807" width="11.140625" style="374"/>
    <col min="1808" max="1808" width="14.42578125" style="374" customWidth="1"/>
    <col min="1809" max="2048" width="11.140625" style="374"/>
    <col min="2049" max="2049" width="8.7109375" style="374" customWidth="1"/>
    <col min="2050" max="2050" width="36.28515625" style="374" customWidth="1"/>
    <col min="2051" max="2051" width="8.7109375" style="374" customWidth="1"/>
    <col min="2052" max="2052" width="10.85546875" style="374" customWidth="1"/>
    <col min="2053" max="2053" width="15" style="374" customWidth="1"/>
    <col min="2054" max="2054" width="17.140625" style="374" customWidth="1"/>
    <col min="2055" max="2055" width="4.7109375" style="374" customWidth="1"/>
    <col min="2056" max="2056" width="19" style="374" customWidth="1"/>
    <col min="2057" max="2057" width="11.140625" style="374"/>
    <col min="2058" max="2058" width="32.85546875" style="374" customWidth="1"/>
    <col min="2059" max="2059" width="37" style="374" customWidth="1"/>
    <col min="2060" max="2060" width="36.7109375" style="374" customWidth="1"/>
    <col min="2061" max="2061" width="11.140625" style="374"/>
    <col min="2062" max="2062" width="53.140625" style="374" customWidth="1"/>
    <col min="2063" max="2063" width="11.140625" style="374"/>
    <col min="2064" max="2064" width="14.42578125" style="374" customWidth="1"/>
    <col min="2065" max="2304" width="11.140625" style="374"/>
    <col min="2305" max="2305" width="8.7109375" style="374" customWidth="1"/>
    <col min="2306" max="2306" width="36.28515625" style="374" customWidth="1"/>
    <col min="2307" max="2307" width="8.7109375" style="374" customWidth="1"/>
    <col min="2308" max="2308" width="10.85546875" style="374" customWidth="1"/>
    <col min="2309" max="2309" width="15" style="374" customWidth="1"/>
    <col min="2310" max="2310" width="17.140625" style="374" customWidth="1"/>
    <col min="2311" max="2311" width="4.7109375" style="374" customWidth="1"/>
    <col min="2312" max="2312" width="19" style="374" customWidth="1"/>
    <col min="2313" max="2313" width="11.140625" style="374"/>
    <col min="2314" max="2314" width="32.85546875" style="374" customWidth="1"/>
    <col min="2315" max="2315" width="37" style="374" customWidth="1"/>
    <col min="2316" max="2316" width="36.7109375" style="374" customWidth="1"/>
    <col min="2317" max="2317" width="11.140625" style="374"/>
    <col min="2318" max="2318" width="53.140625" style="374" customWidth="1"/>
    <col min="2319" max="2319" width="11.140625" style="374"/>
    <col min="2320" max="2320" width="14.42578125" style="374" customWidth="1"/>
    <col min="2321" max="2560" width="11.140625" style="374"/>
    <col min="2561" max="2561" width="8.7109375" style="374" customWidth="1"/>
    <col min="2562" max="2562" width="36.28515625" style="374" customWidth="1"/>
    <col min="2563" max="2563" width="8.7109375" style="374" customWidth="1"/>
    <col min="2564" max="2564" width="10.85546875" style="374" customWidth="1"/>
    <col min="2565" max="2565" width="15" style="374" customWidth="1"/>
    <col min="2566" max="2566" width="17.140625" style="374" customWidth="1"/>
    <col min="2567" max="2567" width="4.7109375" style="374" customWidth="1"/>
    <col min="2568" max="2568" width="19" style="374" customWidth="1"/>
    <col min="2569" max="2569" width="11.140625" style="374"/>
    <col min="2570" max="2570" width="32.85546875" style="374" customWidth="1"/>
    <col min="2571" max="2571" width="37" style="374" customWidth="1"/>
    <col min="2572" max="2572" width="36.7109375" style="374" customWidth="1"/>
    <col min="2573" max="2573" width="11.140625" style="374"/>
    <col min="2574" max="2574" width="53.140625" style="374" customWidth="1"/>
    <col min="2575" max="2575" width="11.140625" style="374"/>
    <col min="2576" max="2576" width="14.42578125" style="374" customWidth="1"/>
    <col min="2577" max="2816" width="11.140625" style="374"/>
    <col min="2817" max="2817" width="8.7109375" style="374" customWidth="1"/>
    <col min="2818" max="2818" width="36.28515625" style="374" customWidth="1"/>
    <col min="2819" max="2819" width="8.7109375" style="374" customWidth="1"/>
    <col min="2820" max="2820" width="10.85546875" style="374" customWidth="1"/>
    <col min="2821" max="2821" width="15" style="374" customWidth="1"/>
    <col min="2822" max="2822" width="17.140625" style="374" customWidth="1"/>
    <col min="2823" max="2823" width="4.7109375" style="374" customWidth="1"/>
    <col min="2824" max="2824" width="19" style="374" customWidth="1"/>
    <col min="2825" max="2825" width="11.140625" style="374"/>
    <col min="2826" max="2826" width="32.85546875" style="374" customWidth="1"/>
    <col min="2827" max="2827" width="37" style="374" customWidth="1"/>
    <col min="2828" max="2828" width="36.7109375" style="374" customWidth="1"/>
    <col min="2829" max="2829" width="11.140625" style="374"/>
    <col min="2830" max="2830" width="53.140625" style="374" customWidth="1"/>
    <col min="2831" max="2831" width="11.140625" style="374"/>
    <col min="2832" max="2832" width="14.42578125" style="374" customWidth="1"/>
    <col min="2833" max="3072" width="11.140625" style="374"/>
    <col min="3073" max="3073" width="8.7109375" style="374" customWidth="1"/>
    <col min="3074" max="3074" width="36.28515625" style="374" customWidth="1"/>
    <col min="3075" max="3075" width="8.7109375" style="374" customWidth="1"/>
    <col min="3076" max="3076" width="10.85546875" style="374" customWidth="1"/>
    <col min="3077" max="3077" width="15" style="374" customWidth="1"/>
    <col min="3078" max="3078" width="17.140625" style="374" customWidth="1"/>
    <col min="3079" max="3079" width="4.7109375" style="374" customWidth="1"/>
    <col min="3080" max="3080" width="19" style="374" customWidth="1"/>
    <col min="3081" max="3081" width="11.140625" style="374"/>
    <col min="3082" max="3082" width="32.85546875" style="374" customWidth="1"/>
    <col min="3083" max="3083" width="37" style="374" customWidth="1"/>
    <col min="3084" max="3084" width="36.7109375" style="374" customWidth="1"/>
    <col min="3085" max="3085" width="11.140625" style="374"/>
    <col min="3086" max="3086" width="53.140625" style="374" customWidth="1"/>
    <col min="3087" max="3087" width="11.140625" style="374"/>
    <col min="3088" max="3088" width="14.42578125" style="374" customWidth="1"/>
    <col min="3089" max="3328" width="11.140625" style="374"/>
    <col min="3329" max="3329" width="8.7109375" style="374" customWidth="1"/>
    <col min="3330" max="3330" width="36.28515625" style="374" customWidth="1"/>
    <col min="3331" max="3331" width="8.7109375" style="374" customWidth="1"/>
    <col min="3332" max="3332" width="10.85546875" style="374" customWidth="1"/>
    <col min="3333" max="3333" width="15" style="374" customWidth="1"/>
    <col min="3334" max="3334" width="17.140625" style="374" customWidth="1"/>
    <col min="3335" max="3335" width="4.7109375" style="374" customWidth="1"/>
    <col min="3336" max="3336" width="19" style="374" customWidth="1"/>
    <col min="3337" max="3337" width="11.140625" style="374"/>
    <col min="3338" max="3338" width="32.85546875" style="374" customWidth="1"/>
    <col min="3339" max="3339" width="37" style="374" customWidth="1"/>
    <col min="3340" max="3340" width="36.7109375" style="374" customWidth="1"/>
    <col min="3341" max="3341" width="11.140625" style="374"/>
    <col min="3342" max="3342" width="53.140625" style="374" customWidth="1"/>
    <col min="3343" max="3343" width="11.140625" style="374"/>
    <col min="3344" max="3344" width="14.42578125" style="374" customWidth="1"/>
    <col min="3345" max="3584" width="11.140625" style="374"/>
    <col min="3585" max="3585" width="8.7109375" style="374" customWidth="1"/>
    <col min="3586" max="3586" width="36.28515625" style="374" customWidth="1"/>
    <col min="3587" max="3587" width="8.7109375" style="374" customWidth="1"/>
    <col min="3588" max="3588" width="10.85546875" style="374" customWidth="1"/>
    <col min="3589" max="3589" width="15" style="374" customWidth="1"/>
    <col min="3590" max="3590" width="17.140625" style="374" customWidth="1"/>
    <col min="3591" max="3591" width="4.7109375" style="374" customWidth="1"/>
    <col min="3592" max="3592" width="19" style="374" customWidth="1"/>
    <col min="3593" max="3593" width="11.140625" style="374"/>
    <col min="3594" max="3594" width="32.85546875" style="374" customWidth="1"/>
    <col min="3595" max="3595" width="37" style="374" customWidth="1"/>
    <col min="3596" max="3596" width="36.7109375" style="374" customWidth="1"/>
    <col min="3597" max="3597" width="11.140625" style="374"/>
    <col min="3598" max="3598" width="53.140625" style="374" customWidth="1"/>
    <col min="3599" max="3599" width="11.140625" style="374"/>
    <col min="3600" max="3600" width="14.42578125" style="374" customWidth="1"/>
    <col min="3601" max="3840" width="11.140625" style="374"/>
    <col min="3841" max="3841" width="8.7109375" style="374" customWidth="1"/>
    <col min="3842" max="3842" width="36.28515625" style="374" customWidth="1"/>
    <col min="3843" max="3843" width="8.7109375" style="374" customWidth="1"/>
    <col min="3844" max="3844" width="10.85546875" style="374" customWidth="1"/>
    <col min="3845" max="3845" width="15" style="374" customWidth="1"/>
    <col min="3846" max="3846" width="17.140625" style="374" customWidth="1"/>
    <col min="3847" max="3847" width="4.7109375" style="374" customWidth="1"/>
    <col min="3848" max="3848" width="19" style="374" customWidth="1"/>
    <col min="3849" max="3849" width="11.140625" style="374"/>
    <col min="3850" max="3850" width="32.85546875" style="374" customWidth="1"/>
    <col min="3851" max="3851" width="37" style="374" customWidth="1"/>
    <col min="3852" max="3852" width="36.7109375" style="374" customWidth="1"/>
    <col min="3853" max="3853" width="11.140625" style="374"/>
    <col min="3854" max="3854" width="53.140625" style="374" customWidth="1"/>
    <col min="3855" max="3855" width="11.140625" style="374"/>
    <col min="3856" max="3856" width="14.42578125" style="374" customWidth="1"/>
    <col min="3857" max="4096" width="11.140625" style="374"/>
    <col min="4097" max="4097" width="8.7109375" style="374" customWidth="1"/>
    <col min="4098" max="4098" width="36.28515625" style="374" customWidth="1"/>
    <col min="4099" max="4099" width="8.7109375" style="374" customWidth="1"/>
    <col min="4100" max="4100" width="10.85546875" style="374" customWidth="1"/>
    <col min="4101" max="4101" width="15" style="374" customWidth="1"/>
    <col min="4102" max="4102" width="17.140625" style="374" customWidth="1"/>
    <col min="4103" max="4103" width="4.7109375" style="374" customWidth="1"/>
    <col min="4104" max="4104" width="19" style="374" customWidth="1"/>
    <col min="4105" max="4105" width="11.140625" style="374"/>
    <col min="4106" max="4106" width="32.85546875" style="374" customWidth="1"/>
    <col min="4107" max="4107" width="37" style="374" customWidth="1"/>
    <col min="4108" max="4108" width="36.7109375" style="374" customWidth="1"/>
    <col min="4109" max="4109" width="11.140625" style="374"/>
    <col min="4110" max="4110" width="53.140625" style="374" customWidth="1"/>
    <col min="4111" max="4111" width="11.140625" style="374"/>
    <col min="4112" max="4112" width="14.42578125" style="374" customWidth="1"/>
    <col min="4113" max="4352" width="11.140625" style="374"/>
    <col min="4353" max="4353" width="8.7109375" style="374" customWidth="1"/>
    <col min="4354" max="4354" width="36.28515625" style="374" customWidth="1"/>
    <col min="4355" max="4355" width="8.7109375" style="374" customWidth="1"/>
    <col min="4356" max="4356" width="10.85546875" style="374" customWidth="1"/>
    <col min="4357" max="4357" width="15" style="374" customWidth="1"/>
    <col min="4358" max="4358" width="17.140625" style="374" customWidth="1"/>
    <col min="4359" max="4359" width="4.7109375" style="374" customWidth="1"/>
    <col min="4360" max="4360" width="19" style="374" customWidth="1"/>
    <col min="4361" max="4361" width="11.140625" style="374"/>
    <col min="4362" max="4362" width="32.85546875" style="374" customWidth="1"/>
    <col min="4363" max="4363" width="37" style="374" customWidth="1"/>
    <col min="4364" max="4364" width="36.7109375" style="374" customWidth="1"/>
    <col min="4365" max="4365" width="11.140625" style="374"/>
    <col min="4366" max="4366" width="53.140625" style="374" customWidth="1"/>
    <col min="4367" max="4367" width="11.140625" style="374"/>
    <col min="4368" max="4368" width="14.42578125" style="374" customWidth="1"/>
    <col min="4369" max="4608" width="11.140625" style="374"/>
    <col min="4609" max="4609" width="8.7109375" style="374" customWidth="1"/>
    <col min="4610" max="4610" width="36.28515625" style="374" customWidth="1"/>
    <col min="4611" max="4611" width="8.7109375" style="374" customWidth="1"/>
    <col min="4612" max="4612" width="10.85546875" style="374" customWidth="1"/>
    <col min="4613" max="4613" width="15" style="374" customWidth="1"/>
    <col min="4614" max="4614" width="17.140625" style="374" customWidth="1"/>
    <col min="4615" max="4615" width="4.7109375" style="374" customWidth="1"/>
    <col min="4616" max="4616" width="19" style="374" customWidth="1"/>
    <col min="4617" max="4617" width="11.140625" style="374"/>
    <col min="4618" max="4618" width="32.85546875" style="374" customWidth="1"/>
    <col min="4619" max="4619" width="37" style="374" customWidth="1"/>
    <col min="4620" max="4620" width="36.7109375" style="374" customWidth="1"/>
    <col min="4621" max="4621" width="11.140625" style="374"/>
    <col min="4622" max="4622" width="53.140625" style="374" customWidth="1"/>
    <col min="4623" max="4623" width="11.140625" style="374"/>
    <col min="4624" max="4624" width="14.42578125" style="374" customWidth="1"/>
    <col min="4625" max="4864" width="11.140625" style="374"/>
    <col min="4865" max="4865" width="8.7109375" style="374" customWidth="1"/>
    <col min="4866" max="4866" width="36.28515625" style="374" customWidth="1"/>
    <col min="4867" max="4867" width="8.7109375" style="374" customWidth="1"/>
    <col min="4868" max="4868" width="10.85546875" style="374" customWidth="1"/>
    <col min="4869" max="4869" width="15" style="374" customWidth="1"/>
    <col min="4870" max="4870" width="17.140625" style="374" customWidth="1"/>
    <col min="4871" max="4871" width="4.7109375" style="374" customWidth="1"/>
    <col min="4872" max="4872" width="19" style="374" customWidth="1"/>
    <col min="4873" max="4873" width="11.140625" style="374"/>
    <col min="4874" max="4874" width="32.85546875" style="374" customWidth="1"/>
    <col min="4875" max="4875" width="37" style="374" customWidth="1"/>
    <col min="4876" max="4876" width="36.7109375" style="374" customWidth="1"/>
    <col min="4877" max="4877" width="11.140625" style="374"/>
    <col min="4878" max="4878" width="53.140625" style="374" customWidth="1"/>
    <col min="4879" max="4879" width="11.140625" style="374"/>
    <col min="4880" max="4880" width="14.42578125" style="374" customWidth="1"/>
    <col min="4881" max="5120" width="11.140625" style="374"/>
    <col min="5121" max="5121" width="8.7109375" style="374" customWidth="1"/>
    <col min="5122" max="5122" width="36.28515625" style="374" customWidth="1"/>
    <col min="5123" max="5123" width="8.7109375" style="374" customWidth="1"/>
    <col min="5124" max="5124" width="10.85546875" style="374" customWidth="1"/>
    <col min="5125" max="5125" width="15" style="374" customWidth="1"/>
    <col min="5126" max="5126" width="17.140625" style="374" customWidth="1"/>
    <col min="5127" max="5127" width="4.7109375" style="374" customWidth="1"/>
    <col min="5128" max="5128" width="19" style="374" customWidth="1"/>
    <col min="5129" max="5129" width="11.140625" style="374"/>
    <col min="5130" max="5130" width="32.85546875" style="374" customWidth="1"/>
    <col min="5131" max="5131" width="37" style="374" customWidth="1"/>
    <col min="5132" max="5132" width="36.7109375" style="374" customWidth="1"/>
    <col min="5133" max="5133" width="11.140625" style="374"/>
    <col min="5134" max="5134" width="53.140625" style="374" customWidth="1"/>
    <col min="5135" max="5135" width="11.140625" style="374"/>
    <col min="5136" max="5136" width="14.42578125" style="374" customWidth="1"/>
    <col min="5137" max="5376" width="11.140625" style="374"/>
    <col min="5377" max="5377" width="8.7109375" style="374" customWidth="1"/>
    <col min="5378" max="5378" width="36.28515625" style="374" customWidth="1"/>
    <col min="5379" max="5379" width="8.7109375" style="374" customWidth="1"/>
    <col min="5380" max="5380" width="10.85546875" style="374" customWidth="1"/>
    <col min="5381" max="5381" width="15" style="374" customWidth="1"/>
    <col min="5382" max="5382" width="17.140625" style="374" customWidth="1"/>
    <col min="5383" max="5383" width="4.7109375" style="374" customWidth="1"/>
    <col min="5384" max="5384" width="19" style="374" customWidth="1"/>
    <col min="5385" max="5385" width="11.140625" style="374"/>
    <col min="5386" max="5386" width="32.85546875" style="374" customWidth="1"/>
    <col min="5387" max="5387" width="37" style="374" customWidth="1"/>
    <col min="5388" max="5388" width="36.7109375" style="374" customWidth="1"/>
    <col min="5389" max="5389" width="11.140625" style="374"/>
    <col min="5390" max="5390" width="53.140625" style="374" customWidth="1"/>
    <col min="5391" max="5391" width="11.140625" style="374"/>
    <col min="5392" max="5392" width="14.42578125" style="374" customWidth="1"/>
    <col min="5393" max="5632" width="11.140625" style="374"/>
    <col min="5633" max="5633" width="8.7109375" style="374" customWidth="1"/>
    <col min="5634" max="5634" width="36.28515625" style="374" customWidth="1"/>
    <col min="5635" max="5635" width="8.7109375" style="374" customWidth="1"/>
    <col min="5636" max="5636" width="10.85546875" style="374" customWidth="1"/>
    <col min="5637" max="5637" width="15" style="374" customWidth="1"/>
    <col min="5638" max="5638" width="17.140625" style="374" customWidth="1"/>
    <col min="5639" max="5639" width="4.7109375" style="374" customWidth="1"/>
    <col min="5640" max="5640" width="19" style="374" customWidth="1"/>
    <col min="5641" max="5641" width="11.140625" style="374"/>
    <col min="5642" max="5642" width="32.85546875" style="374" customWidth="1"/>
    <col min="5643" max="5643" width="37" style="374" customWidth="1"/>
    <col min="5644" max="5644" width="36.7109375" style="374" customWidth="1"/>
    <col min="5645" max="5645" width="11.140625" style="374"/>
    <col min="5646" max="5646" width="53.140625" style="374" customWidth="1"/>
    <col min="5647" max="5647" width="11.140625" style="374"/>
    <col min="5648" max="5648" width="14.42578125" style="374" customWidth="1"/>
    <col min="5649" max="5888" width="11.140625" style="374"/>
    <col min="5889" max="5889" width="8.7109375" style="374" customWidth="1"/>
    <col min="5890" max="5890" width="36.28515625" style="374" customWidth="1"/>
    <col min="5891" max="5891" width="8.7109375" style="374" customWidth="1"/>
    <col min="5892" max="5892" width="10.85546875" style="374" customWidth="1"/>
    <col min="5893" max="5893" width="15" style="374" customWidth="1"/>
    <col min="5894" max="5894" width="17.140625" style="374" customWidth="1"/>
    <col min="5895" max="5895" width="4.7109375" style="374" customWidth="1"/>
    <col min="5896" max="5896" width="19" style="374" customWidth="1"/>
    <col min="5897" max="5897" width="11.140625" style="374"/>
    <col min="5898" max="5898" width="32.85546875" style="374" customWidth="1"/>
    <col min="5899" max="5899" width="37" style="374" customWidth="1"/>
    <col min="5900" max="5900" width="36.7109375" style="374" customWidth="1"/>
    <col min="5901" max="5901" width="11.140625" style="374"/>
    <col min="5902" max="5902" width="53.140625" style="374" customWidth="1"/>
    <col min="5903" max="5903" width="11.140625" style="374"/>
    <col min="5904" max="5904" width="14.42578125" style="374" customWidth="1"/>
    <col min="5905" max="6144" width="11.140625" style="374"/>
    <col min="6145" max="6145" width="8.7109375" style="374" customWidth="1"/>
    <col min="6146" max="6146" width="36.28515625" style="374" customWidth="1"/>
    <col min="6147" max="6147" width="8.7109375" style="374" customWidth="1"/>
    <col min="6148" max="6148" width="10.85546875" style="374" customWidth="1"/>
    <col min="6149" max="6149" width="15" style="374" customWidth="1"/>
    <col min="6150" max="6150" width="17.140625" style="374" customWidth="1"/>
    <col min="6151" max="6151" width="4.7109375" style="374" customWidth="1"/>
    <col min="6152" max="6152" width="19" style="374" customWidth="1"/>
    <col min="6153" max="6153" width="11.140625" style="374"/>
    <col min="6154" max="6154" width="32.85546875" style="374" customWidth="1"/>
    <col min="6155" max="6155" width="37" style="374" customWidth="1"/>
    <col min="6156" max="6156" width="36.7109375" style="374" customWidth="1"/>
    <col min="6157" max="6157" width="11.140625" style="374"/>
    <col min="6158" max="6158" width="53.140625" style="374" customWidth="1"/>
    <col min="6159" max="6159" width="11.140625" style="374"/>
    <col min="6160" max="6160" width="14.42578125" style="374" customWidth="1"/>
    <col min="6161" max="6400" width="11.140625" style="374"/>
    <col min="6401" max="6401" width="8.7109375" style="374" customWidth="1"/>
    <col min="6402" max="6402" width="36.28515625" style="374" customWidth="1"/>
    <col min="6403" max="6403" width="8.7109375" style="374" customWidth="1"/>
    <col min="6404" max="6404" width="10.85546875" style="374" customWidth="1"/>
    <col min="6405" max="6405" width="15" style="374" customWidth="1"/>
    <col min="6406" max="6406" width="17.140625" style="374" customWidth="1"/>
    <col min="6407" max="6407" width="4.7109375" style="374" customWidth="1"/>
    <col min="6408" max="6408" width="19" style="374" customWidth="1"/>
    <col min="6409" max="6409" width="11.140625" style="374"/>
    <col min="6410" max="6410" width="32.85546875" style="374" customWidth="1"/>
    <col min="6411" max="6411" width="37" style="374" customWidth="1"/>
    <col min="6412" max="6412" width="36.7109375" style="374" customWidth="1"/>
    <col min="6413" max="6413" width="11.140625" style="374"/>
    <col min="6414" max="6414" width="53.140625" style="374" customWidth="1"/>
    <col min="6415" max="6415" width="11.140625" style="374"/>
    <col min="6416" max="6416" width="14.42578125" style="374" customWidth="1"/>
    <col min="6417" max="6656" width="11.140625" style="374"/>
    <col min="6657" max="6657" width="8.7109375" style="374" customWidth="1"/>
    <col min="6658" max="6658" width="36.28515625" style="374" customWidth="1"/>
    <col min="6659" max="6659" width="8.7109375" style="374" customWidth="1"/>
    <col min="6660" max="6660" width="10.85546875" style="374" customWidth="1"/>
    <col min="6661" max="6661" width="15" style="374" customWidth="1"/>
    <col min="6662" max="6662" width="17.140625" style="374" customWidth="1"/>
    <col min="6663" max="6663" width="4.7109375" style="374" customWidth="1"/>
    <col min="6664" max="6664" width="19" style="374" customWidth="1"/>
    <col min="6665" max="6665" width="11.140625" style="374"/>
    <col min="6666" max="6666" width="32.85546875" style="374" customWidth="1"/>
    <col min="6667" max="6667" width="37" style="374" customWidth="1"/>
    <col min="6668" max="6668" width="36.7109375" style="374" customWidth="1"/>
    <col min="6669" max="6669" width="11.140625" style="374"/>
    <col min="6670" max="6670" width="53.140625" style="374" customWidth="1"/>
    <col min="6671" max="6671" width="11.140625" style="374"/>
    <col min="6672" max="6672" width="14.42578125" style="374" customWidth="1"/>
    <col min="6673" max="6912" width="11.140625" style="374"/>
    <col min="6913" max="6913" width="8.7109375" style="374" customWidth="1"/>
    <col min="6914" max="6914" width="36.28515625" style="374" customWidth="1"/>
    <col min="6915" max="6915" width="8.7109375" style="374" customWidth="1"/>
    <col min="6916" max="6916" width="10.85546875" style="374" customWidth="1"/>
    <col min="6917" max="6917" width="15" style="374" customWidth="1"/>
    <col min="6918" max="6918" width="17.140625" style="374" customWidth="1"/>
    <col min="6919" max="6919" width="4.7109375" style="374" customWidth="1"/>
    <col min="6920" max="6920" width="19" style="374" customWidth="1"/>
    <col min="6921" max="6921" width="11.140625" style="374"/>
    <col min="6922" max="6922" width="32.85546875" style="374" customWidth="1"/>
    <col min="6923" max="6923" width="37" style="374" customWidth="1"/>
    <col min="6924" max="6924" width="36.7109375" style="374" customWidth="1"/>
    <col min="6925" max="6925" width="11.140625" style="374"/>
    <col min="6926" max="6926" width="53.140625" style="374" customWidth="1"/>
    <col min="6927" max="6927" width="11.140625" style="374"/>
    <col min="6928" max="6928" width="14.42578125" style="374" customWidth="1"/>
    <col min="6929" max="7168" width="11.140625" style="374"/>
    <col min="7169" max="7169" width="8.7109375" style="374" customWidth="1"/>
    <col min="7170" max="7170" width="36.28515625" style="374" customWidth="1"/>
    <col min="7171" max="7171" width="8.7109375" style="374" customWidth="1"/>
    <col min="7172" max="7172" width="10.85546875" style="374" customWidth="1"/>
    <col min="7173" max="7173" width="15" style="374" customWidth="1"/>
    <col min="7174" max="7174" width="17.140625" style="374" customWidth="1"/>
    <col min="7175" max="7175" width="4.7109375" style="374" customWidth="1"/>
    <col min="7176" max="7176" width="19" style="374" customWidth="1"/>
    <col min="7177" max="7177" width="11.140625" style="374"/>
    <col min="7178" max="7178" width="32.85546875" style="374" customWidth="1"/>
    <col min="7179" max="7179" width="37" style="374" customWidth="1"/>
    <col min="7180" max="7180" width="36.7109375" style="374" customWidth="1"/>
    <col min="7181" max="7181" width="11.140625" style="374"/>
    <col min="7182" max="7182" width="53.140625" style="374" customWidth="1"/>
    <col min="7183" max="7183" width="11.140625" style="374"/>
    <col min="7184" max="7184" width="14.42578125" style="374" customWidth="1"/>
    <col min="7185" max="7424" width="11.140625" style="374"/>
    <col min="7425" max="7425" width="8.7109375" style="374" customWidth="1"/>
    <col min="7426" max="7426" width="36.28515625" style="374" customWidth="1"/>
    <col min="7427" max="7427" width="8.7109375" style="374" customWidth="1"/>
    <col min="7428" max="7428" width="10.85546875" style="374" customWidth="1"/>
    <col min="7429" max="7429" width="15" style="374" customWidth="1"/>
    <col min="7430" max="7430" width="17.140625" style="374" customWidth="1"/>
    <col min="7431" max="7431" width="4.7109375" style="374" customWidth="1"/>
    <col min="7432" max="7432" width="19" style="374" customWidth="1"/>
    <col min="7433" max="7433" width="11.140625" style="374"/>
    <col min="7434" max="7434" width="32.85546875" style="374" customWidth="1"/>
    <col min="7435" max="7435" width="37" style="374" customWidth="1"/>
    <col min="7436" max="7436" width="36.7109375" style="374" customWidth="1"/>
    <col min="7437" max="7437" width="11.140625" style="374"/>
    <col min="7438" max="7438" width="53.140625" style="374" customWidth="1"/>
    <col min="7439" max="7439" width="11.140625" style="374"/>
    <col min="7440" max="7440" width="14.42578125" style="374" customWidth="1"/>
    <col min="7441" max="7680" width="11.140625" style="374"/>
    <col min="7681" max="7681" width="8.7109375" style="374" customWidth="1"/>
    <col min="7682" max="7682" width="36.28515625" style="374" customWidth="1"/>
    <col min="7683" max="7683" width="8.7109375" style="374" customWidth="1"/>
    <col min="7684" max="7684" width="10.85546875" style="374" customWidth="1"/>
    <col min="7685" max="7685" width="15" style="374" customWidth="1"/>
    <col min="7686" max="7686" width="17.140625" style="374" customWidth="1"/>
    <col min="7687" max="7687" width="4.7109375" style="374" customWidth="1"/>
    <col min="7688" max="7688" width="19" style="374" customWidth="1"/>
    <col min="7689" max="7689" width="11.140625" style="374"/>
    <col min="7690" max="7690" width="32.85546875" style="374" customWidth="1"/>
    <col min="7691" max="7691" width="37" style="374" customWidth="1"/>
    <col min="7692" max="7692" width="36.7109375" style="374" customWidth="1"/>
    <col min="7693" max="7693" width="11.140625" style="374"/>
    <col min="7694" max="7694" width="53.140625" style="374" customWidth="1"/>
    <col min="7695" max="7695" width="11.140625" style="374"/>
    <col min="7696" max="7696" width="14.42578125" style="374" customWidth="1"/>
    <col min="7697" max="7936" width="11.140625" style="374"/>
    <col min="7937" max="7937" width="8.7109375" style="374" customWidth="1"/>
    <col min="7938" max="7938" width="36.28515625" style="374" customWidth="1"/>
    <col min="7939" max="7939" width="8.7109375" style="374" customWidth="1"/>
    <col min="7940" max="7940" width="10.85546875" style="374" customWidth="1"/>
    <col min="7941" max="7941" width="15" style="374" customWidth="1"/>
    <col min="7942" max="7942" width="17.140625" style="374" customWidth="1"/>
    <col min="7943" max="7943" width="4.7109375" style="374" customWidth="1"/>
    <col min="7944" max="7944" width="19" style="374" customWidth="1"/>
    <col min="7945" max="7945" width="11.140625" style="374"/>
    <col min="7946" max="7946" width="32.85546875" style="374" customWidth="1"/>
    <col min="7947" max="7947" width="37" style="374" customWidth="1"/>
    <col min="7948" max="7948" width="36.7109375" style="374" customWidth="1"/>
    <col min="7949" max="7949" width="11.140625" style="374"/>
    <col min="7950" max="7950" width="53.140625" style="374" customWidth="1"/>
    <col min="7951" max="7951" width="11.140625" style="374"/>
    <col min="7952" max="7952" width="14.42578125" style="374" customWidth="1"/>
    <col min="7953" max="8192" width="11.140625" style="374"/>
    <col min="8193" max="8193" width="8.7109375" style="374" customWidth="1"/>
    <col min="8194" max="8194" width="36.28515625" style="374" customWidth="1"/>
    <col min="8195" max="8195" width="8.7109375" style="374" customWidth="1"/>
    <col min="8196" max="8196" width="10.85546875" style="374" customWidth="1"/>
    <col min="8197" max="8197" width="15" style="374" customWidth="1"/>
    <col min="8198" max="8198" width="17.140625" style="374" customWidth="1"/>
    <col min="8199" max="8199" width="4.7109375" style="374" customWidth="1"/>
    <col min="8200" max="8200" width="19" style="374" customWidth="1"/>
    <col min="8201" max="8201" width="11.140625" style="374"/>
    <col min="8202" max="8202" width="32.85546875" style="374" customWidth="1"/>
    <col min="8203" max="8203" width="37" style="374" customWidth="1"/>
    <col min="8204" max="8204" width="36.7109375" style="374" customWidth="1"/>
    <col min="8205" max="8205" width="11.140625" style="374"/>
    <col min="8206" max="8206" width="53.140625" style="374" customWidth="1"/>
    <col min="8207" max="8207" width="11.140625" style="374"/>
    <col min="8208" max="8208" width="14.42578125" style="374" customWidth="1"/>
    <col min="8209" max="8448" width="11.140625" style="374"/>
    <col min="8449" max="8449" width="8.7109375" style="374" customWidth="1"/>
    <col min="8450" max="8450" width="36.28515625" style="374" customWidth="1"/>
    <col min="8451" max="8451" width="8.7109375" style="374" customWidth="1"/>
    <col min="8452" max="8452" width="10.85546875" style="374" customWidth="1"/>
    <col min="8453" max="8453" width="15" style="374" customWidth="1"/>
    <col min="8454" max="8454" width="17.140625" style="374" customWidth="1"/>
    <col min="8455" max="8455" width="4.7109375" style="374" customWidth="1"/>
    <col min="8456" max="8456" width="19" style="374" customWidth="1"/>
    <col min="8457" max="8457" width="11.140625" style="374"/>
    <col min="8458" max="8458" width="32.85546875" style="374" customWidth="1"/>
    <col min="8459" max="8459" width="37" style="374" customWidth="1"/>
    <col min="8460" max="8460" width="36.7109375" style="374" customWidth="1"/>
    <col min="8461" max="8461" width="11.140625" style="374"/>
    <col min="8462" max="8462" width="53.140625" style="374" customWidth="1"/>
    <col min="8463" max="8463" width="11.140625" style="374"/>
    <col min="8464" max="8464" width="14.42578125" style="374" customWidth="1"/>
    <col min="8465" max="8704" width="11.140625" style="374"/>
    <col min="8705" max="8705" width="8.7109375" style="374" customWidth="1"/>
    <col min="8706" max="8706" width="36.28515625" style="374" customWidth="1"/>
    <col min="8707" max="8707" width="8.7109375" style="374" customWidth="1"/>
    <col min="8708" max="8708" width="10.85546875" style="374" customWidth="1"/>
    <col min="8709" max="8709" width="15" style="374" customWidth="1"/>
    <col min="8710" max="8710" width="17.140625" style="374" customWidth="1"/>
    <col min="8711" max="8711" width="4.7109375" style="374" customWidth="1"/>
    <col min="8712" max="8712" width="19" style="374" customWidth="1"/>
    <col min="8713" max="8713" width="11.140625" style="374"/>
    <col min="8714" max="8714" width="32.85546875" style="374" customWidth="1"/>
    <col min="8715" max="8715" width="37" style="374" customWidth="1"/>
    <col min="8716" max="8716" width="36.7109375" style="374" customWidth="1"/>
    <col min="8717" max="8717" width="11.140625" style="374"/>
    <col min="8718" max="8718" width="53.140625" style="374" customWidth="1"/>
    <col min="8719" max="8719" width="11.140625" style="374"/>
    <col min="8720" max="8720" width="14.42578125" style="374" customWidth="1"/>
    <col min="8721" max="8960" width="11.140625" style="374"/>
    <col min="8961" max="8961" width="8.7109375" style="374" customWidth="1"/>
    <col min="8962" max="8962" width="36.28515625" style="374" customWidth="1"/>
    <col min="8963" max="8963" width="8.7109375" style="374" customWidth="1"/>
    <col min="8964" max="8964" width="10.85546875" style="374" customWidth="1"/>
    <col min="8965" max="8965" width="15" style="374" customWidth="1"/>
    <col min="8966" max="8966" width="17.140625" style="374" customWidth="1"/>
    <col min="8967" max="8967" width="4.7109375" style="374" customWidth="1"/>
    <col min="8968" max="8968" width="19" style="374" customWidth="1"/>
    <col min="8969" max="8969" width="11.140625" style="374"/>
    <col min="8970" max="8970" width="32.85546875" style="374" customWidth="1"/>
    <col min="8971" max="8971" width="37" style="374" customWidth="1"/>
    <col min="8972" max="8972" width="36.7109375" style="374" customWidth="1"/>
    <col min="8973" max="8973" width="11.140625" style="374"/>
    <col min="8974" max="8974" width="53.140625" style="374" customWidth="1"/>
    <col min="8975" max="8975" width="11.140625" style="374"/>
    <col min="8976" max="8976" width="14.42578125" style="374" customWidth="1"/>
    <col min="8977" max="9216" width="11.140625" style="374"/>
    <col min="9217" max="9217" width="8.7109375" style="374" customWidth="1"/>
    <col min="9218" max="9218" width="36.28515625" style="374" customWidth="1"/>
    <col min="9219" max="9219" width="8.7109375" style="374" customWidth="1"/>
    <col min="9220" max="9220" width="10.85546875" style="374" customWidth="1"/>
    <col min="9221" max="9221" width="15" style="374" customWidth="1"/>
    <col min="9222" max="9222" width="17.140625" style="374" customWidth="1"/>
    <col min="9223" max="9223" width="4.7109375" style="374" customWidth="1"/>
    <col min="9224" max="9224" width="19" style="374" customWidth="1"/>
    <col min="9225" max="9225" width="11.140625" style="374"/>
    <col min="9226" max="9226" width="32.85546875" style="374" customWidth="1"/>
    <col min="9227" max="9227" width="37" style="374" customWidth="1"/>
    <col min="9228" max="9228" width="36.7109375" style="374" customWidth="1"/>
    <col min="9229" max="9229" width="11.140625" style="374"/>
    <col min="9230" max="9230" width="53.140625" style="374" customWidth="1"/>
    <col min="9231" max="9231" width="11.140625" style="374"/>
    <col min="9232" max="9232" width="14.42578125" style="374" customWidth="1"/>
    <col min="9233" max="9472" width="11.140625" style="374"/>
    <col min="9473" max="9473" width="8.7109375" style="374" customWidth="1"/>
    <col min="9474" max="9474" width="36.28515625" style="374" customWidth="1"/>
    <col min="9475" max="9475" width="8.7109375" style="374" customWidth="1"/>
    <col min="9476" max="9476" width="10.85546875" style="374" customWidth="1"/>
    <col min="9477" max="9477" width="15" style="374" customWidth="1"/>
    <col min="9478" max="9478" width="17.140625" style="374" customWidth="1"/>
    <col min="9479" max="9479" width="4.7109375" style="374" customWidth="1"/>
    <col min="9480" max="9480" width="19" style="374" customWidth="1"/>
    <col min="9481" max="9481" width="11.140625" style="374"/>
    <col min="9482" max="9482" width="32.85546875" style="374" customWidth="1"/>
    <col min="9483" max="9483" width="37" style="374" customWidth="1"/>
    <col min="9484" max="9484" width="36.7109375" style="374" customWidth="1"/>
    <col min="9485" max="9485" width="11.140625" style="374"/>
    <col min="9486" max="9486" width="53.140625" style="374" customWidth="1"/>
    <col min="9487" max="9487" width="11.140625" style="374"/>
    <col min="9488" max="9488" width="14.42578125" style="374" customWidth="1"/>
    <col min="9489" max="9728" width="11.140625" style="374"/>
    <col min="9729" max="9729" width="8.7109375" style="374" customWidth="1"/>
    <col min="9730" max="9730" width="36.28515625" style="374" customWidth="1"/>
    <col min="9731" max="9731" width="8.7109375" style="374" customWidth="1"/>
    <col min="9732" max="9732" width="10.85546875" style="374" customWidth="1"/>
    <col min="9733" max="9733" width="15" style="374" customWidth="1"/>
    <col min="9734" max="9734" width="17.140625" style="374" customWidth="1"/>
    <col min="9735" max="9735" width="4.7109375" style="374" customWidth="1"/>
    <col min="9736" max="9736" width="19" style="374" customWidth="1"/>
    <col min="9737" max="9737" width="11.140625" style="374"/>
    <col min="9738" max="9738" width="32.85546875" style="374" customWidth="1"/>
    <col min="9739" max="9739" width="37" style="374" customWidth="1"/>
    <col min="9740" max="9740" width="36.7109375" style="374" customWidth="1"/>
    <col min="9741" max="9741" width="11.140625" style="374"/>
    <col min="9742" max="9742" width="53.140625" style="374" customWidth="1"/>
    <col min="9743" max="9743" width="11.140625" style="374"/>
    <col min="9744" max="9744" width="14.42578125" style="374" customWidth="1"/>
    <col min="9745" max="9984" width="11.140625" style="374"/>
    <col min="9985" max="9985" width="8.7109375" style="374" customWidth="1"/>
    <col min="9986" max="9986" width="36.28515625" style="374" customWidth="1"/>
    <col min="9987" max="9987" width="8.7109375" style="374" customWidth="1"/>
    <col min="9988" max="9988" width="10.85546875" style="374" customWidth="1"/>
    <col min="9989" max="9989" width="15" style="374" customWidth="1"/>
    <col min="9990" max="9990" width="17.140625" style="374" customWidth="1"/>
    <col min="9991" max="9991" width="4.7109375" style="374" customWidth="1"/>
    <col min="9992" max="9992" width="19" style="374" customWidth="1"/>
    <col min="9993" max="9993" width="11.140625" style="374"/>
    <col min="9994" max="9994" width="32.85546875" style="374" customWidth="1"/>
    <col min="9995" max="9995" width="37" style="374" customWidth="1"/>
    <col min="9996" max="9996" width="36.7109375" style="374" customWidth="1"/>
    <col min="9997" max="9997" width="11.140625" style="374"/>
    <col min="9998" max="9998" width="53.140625" style="374" customWidth="1"/>
    <col min="9999" max="9999" width="11.140625" style="374"/>
    <col min="10000" max="10000" width="14.42578125" style="374" customWidth="1"/>
    <col min="10001" max="10240" width="11.140625" style="374"/>
    <col min="10241" max="10241" width="8.7109375" style="374" customWidth="1"/>
    <col min="10242" max="10242" width="36.28515625" style="374" customWidth="1"/>
    <col min="10243" max="10243" width="8.7109375" style="374" customWidth="1"/>
    <col min="10244" max="10244" width="10.85546875" style="374" customWidth="1"/>
    <col min="10245" max="10245" width="15" style="374" customWidth="1"/>
    <col min="10246" max="10246" width="17.140625" style="374" customWidth="1"/>
    <col min="10247" max="10247" width="4.7109375" style="374" customWidth="1"/>
    <col min="10248" max="10248" width="19" style="374" customWidth="1"/>
    <col min="10249" max="10249" width="11.140625" style="374"/>
    <col min="10250" max="10250" width="32.85546875" style="374" customWidth="1"/>
    <col min="10251" max="10251" width="37" style="374" customWidth="1"/>
    <col min="10252" max="10252" width="36.7109375" style="374" customWidth="1"/>
    <col min="10253" max="10253" width="11.140625" style="374"/>
    <col min="10254" max="10254" width="53.140625" style="374" customWidth="1"/>
    <col min="10255" max="10255" width="11.140625" style="374"/>
    <col min="10256" max="10256" width="14.42578125" style="374" customWidth="1"/>
    <col min="10257" max="10496" width="11.140625" style="374"/>
    <col min="10497" max="10497" width="8.7109375" style="374" customWidth="1"/>
    <col min="10498" max="10498" width="36.28515625" style="374" customWidth="1"/>
    <col min="10499" max="10499" width="8.7109375" style="374" customWidth="1"/>
    <col min="10500" max="10500" width="10.85546875" style="374" customWidth="1"/>
    <col min="10501" max="10501" width="15" style="374" customWidth="1"/>
    <col min="10502" max="10502" width="17.140625" style="374" customWidth="1"/>
    <col min="10503" max="10503" width="4.7109375" style="374" customWidth="1"/>
    <col min="10504" max="10504" width="19" style="374" customWidth="1"/>
    <col min="10505" max="10505" width="11.140625" style="374"/>
    <col min="10506" max="10506" width="32.85546875" style="374" customWidth="1"/>
    <col min="10507" max="10507" width="37" style="374" customWidth="1"/>
    <col min="10508" max="10508" width="36.7109375" style="374" customWidth="1"/>
    <col min="10509" max="10509" width="11.140625" style="374"/>
    <col min="10510" max="10510" width="53.140625" style="374" customWidth="1"/>
    <col min="10511" max="10511" width="11.140625" style="374"/>
    <col min="10512" max="10512" width="14.42578125" style="374" customWidth="1"/>
    <col min="10513" max="10752" width="11.140625" style="374"/>
    <col min="10753" max="10753" width="8.7109375" style="374" customWidth="1"/>
    <col min="10754" max="10754" width="36.28515625" style="374" customWidth="1"/>
    <col min="10755" max="10755" width="8.7109375" style="374" customWidth="1"/>
    <col min="10756" max="10756" width="10.85546875" style="374" customWidth="1"/>
    <col min="10757" max="10757" width="15" style="374" customWidth="1"/>
    <col min="10758" max="10758" width="17.140625" style="374" customWidth="1"/>
    <col min="10759" max="10759" width="4.7109375" style="374" customWidth="1"/>
    <col min="10760" max="10760" width="19" style="374" customWidth="1"/>
    <col min="10761" max="10761" width="11.140625" style="374"/>
    <col min="10762" max="10762" width="32.85546875" style="374" customWidth="1"/>
    <col min="10763" max="10763" width="37" style="374" customWidth="1"/>
    <col min="10764" max="10764" width="36.7109375" style="374" customWidth="1"/>
    <col min="10765" max="10765" width="11.140625" style="374"/>
    <col min="10766" max="10766" width="53.140625" style="374" customWidth="1"/>
    <col min="10767" max="10767" width="11.140625" style="374"/>
    <col min="10768" max="10768" width="14.42578125" style="374" customWidth="1"/>
    <col min="10769" max="11008" width="11.140625" style="374"/>
    <col min="11009" max="11009" width="8.7109375" style="374" customWidth="1"/>
    <col min="11010" max="11010" width="36.28515625" style="374" customWidth="1"/>
    <col min="11011" max="11011" width="8.7109375" style="374" customWidth="1"/>
    <col min="11012" max="11012" width="10.85546875" style="374" customWidth="1"/>
    <col min="11013" max="11013" width="15" style="374" customWidth="1"/>
    <col min="11014" max="11014" width="17.140625" style="374" customWidth="1"/>
    <col min="11015" max="11015" width="4.7109375" style="374" customWidth="1"/>
    <col min="11016" max="11016" width="19" style="374" customWidth="1"/>
    <col min="11017" max="11017" width="11.140625" style="374"/>
    <col min="11018" max="11018" width="32.85546875" style="374" customWidth="1"/>
    <col min="11019" max="11019" width="37" style="374" customWidth="1"/>
    <col min="11020" max="11020" width="36.7109375" style="374" customWidth="1"/>
    <col min="11021" max="11021" width="11.140625" style="374"/>
    <col min="11022" max="11022" width="53.140625" style="374" customWidth="1"/>
    <col min="11023" max="11023" width="11.140625" style="374"/>
    <col min="11024" max="11024" width="14.42578125" style="374" customWidth="1"/>
    <col min="11025" max="11264" width="11.140625" style="374"/>
    <col min="11265" max="11265" width="8.7109375" style="374" customWidth="1"/>
    <col min="11266" max="11266" width="36.28515625" style="374" customWidth="1"/>
    <col min="11267" max="11267" width="8.7109375" style="374" customWidth="1"/>
    <col min="11268" max="11268" width="10.85546875" style="374" customWidth="1"/>
    <col min="11269" max="11269" width="15" style="374" customWidth="1"/>
    <col min="11270" max="11270" width="17.140625" style="374" customWidth="1"/>
    <col min="11271" max="11271" width="4.7109375" style="374" customWidth="1"/>
    <col min="11272" max="11272" width="19" style="374" customWidth="1"/>
    <col min="11273" max="11273" width="11.140625" style="374"/>
    <col min="11274" max="11274" width="32.85546875" style="374" customWidth="1"/>
    <col min="11275" max="11275" width="37" style="374" customWidth="1"/>
    <col min="11276" max="11276" width="36.7109375" style="374" customWidth="1"/>
    <col min="11277" max="11277" width="11.140625" style="374"/>
    <col min="11278" max="11278" width="53.140625" style="374" customWidth="1"/>
    <col min="11279" max="11279" width="11.140625" style="374"/>
    <col min="11280" max="11280" width="14.42578125" style="374" customWidth="1"/>
    <col min="11281" max="11520" width="11.140625" style="374"/>
    <col min="11521" max="11521" width="8.7109375" style="374" customWidth="1"/>
    <col min="11522" max="11522" width="36.28515625" style="374" customWidth="1"/>
    <col min="11523" max="11523" width="8.7109375" style="374" customWidth="1"/>
    <col min="11524" max="11524" width="10.85546875" style="374" customWidth="1"/>
    <col min="11525" max="11525" width="15" style="374" customWidth="1"/>
    <col min="11526" max="11526" width="17.140625" style="374" customWidth="1"/>
    <col min="11527" max="11527" width="4.7109375" style="374" customWidth="1"/>
    <col min="11528" max="11528" width="19" style="374" customWidth="1"/>
    <col min="11529" max="11529" width="11.140625" style="374"/>
    <col min="11530" max="11530" width="32.85546875" style="374" customWidth="1"/>
    <col min="11531" max="11531" width="37" style="374" customWidth="1"/>
    <col min="11532" max="11532" width="36.7109375" style="374" customWidth="1"/>
    <col min="11533" max="11533" width="11.140625" style="374"/>
    <col min="11534" max="11534" width="53.140625" style="374" customWidth="1"/>
    <col min="11535" max="11535" width="11.140625" style="374"/>
    <col min="11536" max="11536" width="14.42578125" style="374" customWidth="1"/>
    <col min="11537" max="11776" width="11.140625" style="374"/>
    <col min="11777" max="11777" width="8.7109375" style="374" customWidth="1"/>
    <col min="11778" max="11778" width="36.28515625" style="374" customWidth="1"/>
    <col min="11779" max="11779" width="8.7109375" style="374" customWidth="1"/>
    <col min="11780" max="11780" width="10.85546875" style="374" customWidth="1"/>
    <col min="11781" max="11781" width="15" style="374" customWidth="1"/>
    <col min="11782" max="11782" width="17.140625" style="374" customWidth="1"/>
    <col min="11783" max="11783" width="4.7109375" style="374" customWidth="1"/>
    <col min="11784" max="11784" width="19" style="374" customWidth="1"/>
    <col min="11785" max="11785" width="11.140625" style="374"/>
    <col min="11786" max="11786" width="32.85546875" style="374" customWidth="1"/>
    <col min="11787" max="11787" width="37" style="374" customWidth="1"/>
    <col min="11788" max="11788" width="36.7109375" style="374" customWidth="1"/>
    <col min="11789" max="11789" width="11.140625" style="374"/>
    <col min="11790" max="11790" width="53.140625" style="374" customWidth="1"/>
    <col min="11791" max="11791" width="11.140625" style="374"/>
    <col min="11792" max="11792" width="14.42578125" style="374" customWidth="1"/>
    <col min="11793" max="12032" width="11.140625" style="374"/>
    <col min="12033" max="12033" width="8.7109375" style="374" customWidth="1"/>
    <col min="12034" max="12034" width="36.28515625" style="374" customWidth="1"/>
    <col min="12035" max="12035" width="8.7109375" style="374" customWidth="1"/>
    <col min="12036" max="12036" width="10.85546875" style="374" customWidth="1"/>
    <col min="12037" max="12037" width="15" style="374" customWidth="1"/>
    <col min="12038" max="12038" width="17.140625" style="374" customWidth="1"/>
    <col min="12039" max="12039" width="4.7109375" style="374" customWidth="1"/>
    <col min="12040" max="12040" width="19" style="374" customWidth="1"/>
    <col min="12041" max="12041" width="11.140625" style="374"/>
    <col min="12042" max="12042" width="32.85546875" style="374" customWidth="1"/>
    <col min="12043" max="12043" width="37" style="374" customWidth="1"/>
    <col min="12044" max="12044" width="36.7109375" style="374" customWidth="1"/>
    <col min="12045" max="12045" width="11.140625" style="374"/>
    <col min="12046" max="12046" width="53.140625" style="374" customWidth="1"/>
    <col min="12047" max="12047" width="11.140625" style="374"/>
    <col min="12048" max="12048" width="14.42578125" style="374" customWidth="1"/>
    <col min="12049" max="12288" width="11.140625" style="374"/>
    <col min="12289" max="12289" width="8.7109375" style="374" customWidth="1"/>
    <col min="12290" max="12290" width="36.28515625" style="374" customWidth="1"/>
    <col min="12291" max="12291" width="8.7109375" style="374" customWidth="1"/>
    <col min="12292" max="12292" width="10.85546875" style="374" customWidth="1"/>
    <col min="12293" max="12293" width="15" style="374" customWidth="1"/>
    <col min="12294" max="12294" width="17.140625" style="374" customWidth="1"/>
    <col min="12295" max="12295" width="4.7109375" style="374" customWidth="1"/>
    <col min="12296" max="12296" width="19" style="374" customWidth="1"/>
    <col min="12297" max="12297" width="11.140625" style="374"/>
    <col min="12298" max="12298" width="32.85546875" style="374" customWidth="1"/>
    <col min="12299" max="12299" width="37" style="374" customWidth="1"/>
    <col min="12300" max="12300" width="36.7109375" style="374" customWidth="1"/>
    <col min="12301" max="12301" width="11.140625" style="374"/>
    <col min="12302" max="12302" width="53.140625" style="374" customWidth="1"/>
    <col min="12303" max="12303" width="11.140625" style="374"/>
    <col min="12304" max="12304" width="14.42578125" style="374" customWidth="1"/>
    <col min="12305" max="12544" width="11.140625" style="374"/>
    <col min="12545" max="12545" width="8.7109375" style="374" customWidth="1"/>
    <col min="12546" max="12546" width="36.28515625" style="374" customWidth="1"/>
    <col min="12547" max="12547" width="8.7109375" style="374" customWidth="1"/>
    <col min="12548" max="12548" width="10.85546875" style="374" customWidth="1"/>
    <col min="12549" max="12549" width="15" style="374" customWidth="1"/>
    <col min="12550" max="12550" width="17.140625" style="374" customWidth="1"/>
    <col min="12551" max="12551" width="4.7109375" style="374" customWidth="1"/>
    <col min="12552" max="12552" width="19" style="374" customWidth="1"/>
    <col min="12553" max="12553" width="11.140625" style="374"/>
    <col min="12554" max="12554" width="32.85546875" style="374" customWidth="1"/>
    <col min="12555" max="12555" width="37" style="374" customWidth="1"/>
    <col min="12556" max="12556" width="36.7109375" style="374" customWidth="1"/>
    <col min="12557" max="12557" width="11.140625" style="374"/>
    <col min="12558" max="12558" width="53.140625" style="374" customWidth="1"/>
    <col min="12559" max="12559" width="11.140625" style="374"/>
    <col min="12560" max="12560" width="14.42578125" style="374" customWidth="1"/>
    <col min="12561" max="12800" width="11.140625" style="374"/>
    <col min="12801" max="12801" width="8.7109375" style="374" customWidth="1"/>
    <col min="12802" max="12802" width="36.28515625" style="374" customWidth="1"/>
    <col min="12803" max="12803" width="8.7109375" style="374" customWidth="1"/>
    <col min="12804" max="12804" width="10.85546875" style="374" customWidth="1"/>
    <col min="12805" max="12805" width="15" style="374" customWidth="1"/>
    <col min="12806" max="12806" width="17.140625" style="374" customWidth="1"/>
    <col min="12807" max="12807" width="4.7109375" style="374" customWidth="1"/>
    <col min="12808" max="12808" width="19" style="374" customWidth="1"/>
    <col min="12809" max="12809" width="11.140625" style="374"/>
    <col min="12810" max="12810" width="32.85546875" style="374" customWidth="1"/>
    <col min="12811" max="12811" width="37" style="374" customWidth="1"/>
    <col min="12812" max="12812" width="36.7109375" style="374" customWidth="1"/>
    <col min="12813" max="12813" width="11.140625" style="374"/>
    <col min="12814" max="12814" width="53.140625" style="374" customWidth="1"/>
    <col min="12815" max="12815" width="11.140625" style="374"/>
    <col min="12816" max="12816" width="14.42578125" style="374" customWidth="1"/>
    <col min="12817" max="13056" width="11.140625" style="374"/>
    <col min="13057" max="13057" width="8.7109375" style="374" customWidth="1"/>
    <col min="13058" max="13058" width="36.28515625" style="374" customWidth="1"/>
    <col min="13059" max="13059" width="8.7109375" style="374" customWidth="1"/>
    <col min="13060" max="13060" width="10.85546875" style="374" customWidth="1"/>
    <col min="13061" max="13061" width="15" style="374" customWidth="1"/>
    <col min="13062" max="13062" width="17.140625" style="374" customWidth="1"/>
    <col min="13063" max="13063" width="4.7109375" style="374" customWidth="1"/>
    <col min="13064" max="13064" width="19" style="374" customWidth="1"/>
    <col min="13065" max="13065" width="11.140625" style="374"/>
    <col min="13066" max="13066" width="32.85546875" style="374" customWidth="1"/>
    <col min="13067" max="13067" width="37" style="374" customWidth="1"/>
    <col min="13068" max="13068" width="36.7109375" style="374" customWidth="1"/>
    <col min="13069" max="13069" width="11.140625" style="374"/>
    <col min="13070" max="13070" width="53.140625" style="374" customWidth="1"/>
    <col min="13071" max="13071" width="11.140625" style="374"/>
    <col min="13072" max="13072" width="14.42578125" style="374" customWidth="1"/>
    <col min="13073" max="13312" width="11.140625" style="374"/>
    <col min="13313" max="13313" width="8.7109375" style="374" customWidth="1"/>
    <col min="13314" max="13314" width="36.28515625" style="374" customWidth="1"/>
    <col min="13315" max="13315" width="8.7109375" style="374" customWidth="1"/>
    <col min="13316" max="13316" width="10.85546875" style="374" customWidth="1"/>
    <col min="13317" max="13317" width="15" style="374" customWidth="1"/>
    <col min="13318" max="13318" width="17.140625" style="374" customWidth="1"/>
    <col min="13319" max="13319" width="4.7109375" style="374" customWidth="1"/>
    <col min="13320" max="13320" width="19" style="374" customWidth="1"/>
    <col min="13321" max="13321" width="11.140625" style="374"/>
    <col min="13322" max="13322" width="32.85546875" style="374" customWidth="1"/>
    <col min="13323" max="13323" width="37" style="374" customWidth="1"/>
    <col min="13324" max="13324" width="36.7109375" style="374" customWidth="1"/>
    <col min="13325" max="13325" width="11.140625" style="374"/>
    <col min="13326" max="13326" width="53.140625" style="374" customWidth="1"/>
    <col min="13327" max="13327" width="11.140625" style="374"/>
    <col min="13328" max="13328" width="14.42578125" style="374" customWidth="1"/>
    <col min="13329" max="13568" width="11.140625" style="374"/>
    <col min="13569" max="13569" width="8.7109375" style="374" customWidth="1"/>
    <col min="13570" max="13570" width="36.28515625" style="374" customWidth="1"/>
    <col min="13571" max="13571" width="8.7109375" style="374" customWidth="1"/>
    <col min="13572" max="13572" width="10.85546875" style="374" customWidth="1"/>
    <col min="13573" max="13573" width="15" style="374" customWidth="1"/>
    <col min="13574" max="13574" width="17.140625" style="374" customWidth="1"/>
    <col min="13575" max="13575" width="4.7109375" style="374" customWidth="1"/>
    <col min="13576" max="13576" width="19" style="374" customWidth="1"/>
    <col min="13577" max="13577" width="11.140625" style="374"/>
    <col min="13578" max="13578" width="32.85546875" style="374" customWidth="1"/>
    <col min="13579" max="13579" width="37" style="374" customWidth="1"/>
    <col min="13580" max="13580" width="36.7109375" style="374" customWidth="1"/>
    <col min="13581" max="13581" width="11.140625" style="374"/>
    <col min="13582" max="13582" width="53.140625" style="374" customWidth="1"/>
    <col min="13583" max="13583" width="11.140625" style="374"/>
    <col min="13584" max="13584" width="14.42578125" style="374" customWidth="1"/>
    <col min="13585" max="13824" width="11.140625" style="374"/>
    <col min="13825" max="13825" width="8.7109375" style="374" customWidth="1"/>
    <col min="13826" max="13826" width="36.28515625" style="374" customWidth="1"/>
    <col min="13827" max="13827" width="8.7109375" style="374" customWidth="1"/>
    <col min="13828" max="13828" width="10.85546875" style="374" customWidth="1"/>
    <col min="13829" max="13829" width="15" style="374" customWidth="1"/>
    <col min="13830" max="13830" width="17.140625" style="374" customWidth="1"/>
    <col min="13831" max="13831" width="4.7109375" style="374" customWidth="1"/>
    <col min="13832" max="13832" width="19" style="374" customWidth="1"/>
    <col min="13833" max="13833" width="11.140625" style="374"/>
    <col min="13834" max="13834" width="32.85546875" style="374" customWidth="1"/>
    <col min="13835" max="13835" width="37" style="374" customWidth="1"/>
    <col min="13836" max="13836" width="36.7109375" style="374" customWidth="1"/>
    <col min="13837" max="13837" width="11.140625" style="374"/>
    <col min="13838" max="13838" width="53.140625" style="374" customWidth="1"/>
    <col min="13839" max="13839" width="11.140625" style="374"/>
    <col min="13840" max="13840" width="14.42578125" style="374" customWidth="1"/>
    <col min="13841" max="14080" width="11.140625" style="374"/>
    <col min="14081" max="14081" width="8.7109375" style="374" customWidth="1"/>
    <col min="14082" max="14082" width="36.28515625" style="374" customWidth="1"/>
    <col min="14083" max="14083" width="8.7109375" style="374" customWidth="1"/>
    <col min="14084" max="14084" width="10.85546875" style="374" customWidth="1"/>
    <col min="14085" max="14085" width="15" style="374" customWidth="1"/>
    <col min="14086" max="14086" width="17.140625" style="374" customWidth="1"/>
    <col min="14087" max="14087" width="4.7109375" style="374" customWidth="1"/>
    <col min="14088" max="14088" width="19" style="374" customWidth="1"/>
    <col min="14089" max="14089" width="11.140625" style="374"/>
    <col min="14090" max="14090" width="32.85546875" style="374" customWidth="1"/>
    <col min="14091" max="14091" width="37" style="374" customWidth="1"/>
    <col min="14092" max="14092" width="36.7109375" style="374" customWidth="1"/>
    <col min="14093" max="14093" width="11.140625" style="374"/>
    <col min="14094" max="14094" width="53.140625" style="374" customWidth="1"/>
    <col min="14095" max="14095" width="11.140625" style="374"/>
    <col min="14096" max="14096" width="14.42578125" style="374" customWidth="1"/>
    <col min="14097" max="14336" width="11.140625" style="374"/>
    <col min="14337" max="14337" width="8.7109375" style="374" customWidth="1"/>
    <col min="14338" max="14338" width="36.28515625" style="374" customWidth="1"/>
    <col min="14339" max="14339" width="8.7109375" style="374" customWidth="1"/>
    <col min="14340" max="14340" width="10.85546875" style="374" customWidth="1"/>
    <col min="14341" max="14341" width="15" style="374" customWidth="1"/>
    <col min="14342" max="14342" width="17.140625" style="374" customWidth="1"/>
    <col min="14343" max="14343" width="4.7109375" style="374" customWidth="1"/>
    <col min="14344" max="14344" width="19" style="374" customWidth="1"/>
    <col min="14345" max="14345" width="11.140625" style="374"/>
    <col min="14346" max="14346" width="32.85546875" style="374" customWidth="1"/>
    <col min="14347" max="14347" width="37" style="374" customWidth="1"/>
    <col min="14348" max="14348" width="36.7109375" style="374" customWidth="1"/>
    <col min="14349" max="14349" width="11.140625" style="374"/>
    <col min="14350" max="14350" width="53.140625" style="374" customWidth="1"/>
    <col min="14351" max="14351" width="11.140625" style="374"/>
    <col min="14352" max="14352" width="14.42578125" style="374" customWidth="1"/>
    <col min="14353" max="14592" width="11.140625" style="374"/>
    <col min="14593" max="14593" width="8.7109375" style="374" customWidth="1"/>
    <col min="14594" max="14594" width="36.28515625" style="374" customWidth="1"/>
    <col min="14595" max="14595" width="8.7109375" style="374" customWidth="1"/>
    <col min="14596" max="14596" width="10.85546875" style="374" customWidth="1"/>
    <col min="14597" max="14597" width="15" style="374" customWidth="1"/>
    <col min="14598" max="14598" width="17.140625" style="374" customWidth="1"/>
    <col min="14599" max="14599" width="4.7109375" style="374" customWidth="1"/>
    <col min="14600" max="14600" width="19" style="374" customWidth="1"/>
    <col min="14601" max="14601" width="11.140625" style="374"/>
    <col min="14602" max="14602" width="32.85546875" style="374" customWidth="1"/>
    <col min="14603" max="14603" width="37" style="374" customWidth="1"/>
    <col min="14604" max="14604" width="36.7109375" style="374" customWidth="1"/>
    <col min="14605" max="14605" width="11.140625" style="374"/>
    <col min="14606" max="14606" width="53.140625" style="374" customWidth="1"/>
    <col min="14607" max="14607" width="11.140625" style="374"/>
    <col min="14608" max="14608" width="14.42578125" style="374" customWidth="1"/>
    <col min="14609" max="14848" width="11.140625" style="374"/>
    <col min="14849" max="14849" width="8.7109375" style="374" customWidth="1"/>
    <col min="14850" max="14850" width="36.28515625" style="374" customWidth="1"/>
    <col min="14851" max="14851" width="8.7109375" style="374" customWidth="1"/>
    <col min="14852" max="14852" width="10.85546875" style="374" customWidth="1"/>
    <col min="14853" max="14853" width="15" style="374" customWidth="1"/>
    <col min="14854" max="14854" width="17.140625" style="374" customWidth="1"/>
    <col min="14855" max="14855" width="4.7109375" style="374" customWidth="1"/>
    <col min="14856" max="14856" width="19" style="374" customWidth="1"/>
    <col min="14857" max="14857" width="11.140625" style="374"/>
    <col min="14858" max="14858" width="32.85546875" style="374" customWidth="1"/>
    <col min="14859" max="14859" width="37" style="374" customWidth="1"/>
    <col min="14860" max="14860" width="36.7109375" style="374" customWidth="1"/>
    <col min="14861" max="14861" width="11.140625" style="374"/>
    <col min="14862" max="14862" width="53.140625" style="374" customWidth="1"/>
    <col min="14863" max="14863" width="11.140625" style="374"/>
    <col min="14864" max="14864" width="14.42578125" style="374" customWidth="1"/>
    <col min="14865" max="15104" width="11.140625" style="374"/>
    <col min="15105" max="15105" width="8.7109375" style="374" customWidth="1"/>
    <col min="15106" max="15106" width="36.28515625" style="374" customWidth="1"/>
    <col min="15107" max="15107" width="8.7109375" style="374" customWidth="1"/>
    <col min="15108" max="15108" width="10.85546875" style="374" customWidth="1"/>
    <col min="15109" max="15109" width="15" style="374" customWidth="1"/>
    <col min="15110" max="15110" width="17.140625" style="374" customWidth="1"/>
    <col min="15111" max="15111" width="4.7109375" style="374" customWidth="1"/>
    <col min="15112" max="15112" width="19" style="374" customWidth="1"/>
    <col min="15113" max="15113" width="11.140625" style="374"/>
    <col min="15114" max="15114" width="32.85546875" style="374" customWidth="1"/>
    <col min="15115" max="15115" width="37" style="374" customWidth="1"/>
    <col min="15116" max="15116" width="36.7109375" style="374" customWidth="1"/>
    <col min="15117" max="15117" width="11.140625" style="374"/>
    <col min="15118" max="15118" width="53.140625" style="374" customWidth="1"/>
    <col min="15119" max="15119" width="11.140625" style="374"/>
    <col min="15120" max="15120" width="14.42578125" style="374" customWidth="1"/>
    <col min="15121" max="15360" width="11.140625" style="374"/>
    <col min="15361" max="15361" width="8.7109375" style="374" customWidth="1"/>
    <col min="15362" max="15362" width="36.28515625" style="374" customWidth="1"/>
    <col min="15363" max="15363" width="8.7109375" style="374" customWidth="1"/>
    <col min="15364" max="15364" width="10.85546875" style="374" customWidth="1"/>
    <col min="15365" max="15365" width="15" style="374" customWidth="1"/>
    <col min="15366" max="15366" width="17.140625" style="374" customWidth="1"/>
    <col min="15367" max="15367" width="4.7109375" style="374" customWidth="1"/>
    <col min="15368" max="15368" width="19" style="374" customWidth="1"/>
    <col min="15369" max="15369" width="11.140625" style="374"/>
    <col min="15370" max="15370" width="32.85546875" style="374" customWidth="1"/>
    <col min="15371" max="15371" width="37" style="374" customWidth="1"/>
    <col min="15372" max="15372" width="36.7109375" style="374" customWidth="1"/>
    <col min="15373" max="15373" width="11.140625" style="374"/>
    <col min="15374" max="15374" width="53.140625" style="374" customWidth="1"/>
    <col min="15375" max="15375" width="11.140625" style="374"/>
    <col min="15376" max="15376" width="14.42578125" style="374" customWidth="1"/>
    <col min="15377" max="15616" width="11.140625" style="374"/>
    <col min="15617" max="15617" width="8.7109375" style="374" customWidth="1"/>
    <col min="15618" max="15618" width="36.28515625" style="374" customWidth="1"/>
    <col min="15619" max="15619" width="8.7109375" style="374" customWidth="1"/>
    <col min="15620" max="15620" width="10.85546875" style="374" customWidth="1"/>
    <col min="15621" max="15621" width="15" style="374" customWidth="1"/>
    <col min="15622" max="15622" width="17.140625" style="374" customWidth="1"/>
    <col min="15623" max="15623" width="4.7109375" style="374" customWidth="1"/>
    <col min="15624" max="15624" width="19" style="374" customWidth="1"/>
    <col min="15625" max="15625" width="11.140625" style="374"/>
    <col min="15626" max="15626" width="32.85546875" style="374" customWidth="1"/>
    <col min="15627" max="15627" width="37" style="374" customWidth="1"/>
    <col min="15628" max="15628" width="36.7109375" style="374" customWidth="1"/>
    <col min="15629" max="15629" width="11.140625" style="374"/>
    <col min="15630" max="15630" width="53.140625" style="374" customWidth="1"/>
    <col min="15631" max="15631" width="11.140625" style="374"/>
    <col min="15632" max="15632" width="14.42578125" style="374" customWidth="1"/>
    <col min="15633" max="15872" width="11.140625" style="374"/>
    <col min="15873" max="15873" width="8.7109375" style="374" customWidth="1"/>
    <col min="15874" max="15874" width="36.28515625" style="374" customWidth="1"/>
    <col min="15875" max="15875" width="8.7109375" style="374" customWidth="1"/>
    <col min="15876" max="15876" width="10.85546875" style="374" customWidth="1"/>
    <col min="15877" max="15877" width="15" style="374" customWidth="1"/>
    <col min="15878" max="15878" width="17.140625" style="374" customWidth="1"/>
    <col min="15879" max="15879" width="4.7109375" style="374" customWidth="1"/>
    <col min="15880" max="15880" width="19" style="374" customWidth="1"/>
    <col min="15881" max="15881" width="11.140625" style="374"/>
    <col min="15882" max="15882" width="32.85546875" style="374" customWidth="1"/>
    <col min="15883" max="15883" width="37" style="374" customWidth="1"/>
    <col min="15884" max="15884" width="36.7109375" style="374" customWidth="1"/>
    <col min="15885" max="15885" width="11.140625" style="374"/>
    <col min="15886" max="15886" width="53.140625" style="374" customWidth="1"/>
    <col min="15887" max="15887" width="11.140625" style="374"/>
    <col min="15888" max="15888" width="14.42578125" style="374" customWidth="1"/>
    <col min="15889" max="16128" width="11.140625" style="374"/>
    <col min="16129" max="16129" width="8.7109375" style="374" customWidth="1"/>
    <col min="16130" max="16130" width="36.28515625" style="374" customWidth="1"/>
    <col min="16131" max="16131" width="8.7109375" style="374" customWidth="1"/>
    <col min="16132" max="16132" width="10.85546875" style="374" customWidth="1"/>
    <col min="16133" max="16133" width="15" style="374" customWidth="1"/>
    <col min="16134" max="16134" width="17.140625" style="374" customWidth="1"/>
    <col min="16135" max="16135" width="4.7109375" style="374" customWidth="1"/>
    <col min="16136" max="16136" width="19" style="374" customWidth="1"/>
    <col min="16137" max="16137" width="11.140625" style="374"/>
    <col min="16138" max="16138" width="32.85546875" style="374" customWidth="1"/>
    <col min="16139" max="16139" width="37" style="374" customWidth="1"/>
    <col min="16140" max="16140" width="36.7109375" style="374" customWidth="1"/>
    <col min="16141" max="16141" width="11.140625" style="374"/>
    <col min="16142" max="16142" width="53.140625" style="374" customWidth="1"/>
    <col min="16143" max="16143" width="11.140625" style="374"/>
    <col min="16144" max="16144" width="14.42578125" style="374" customWidth="1"/>
    <col min="16145" max="16384" width="11.140625" style="374"/>
  </cols>
  <sheetData>
    <row r="1" spans="1:16" ht="15.75" customHeight="1">
      <c r="A1" s="369"/>
      <c r="B1" s="370"/>
      <c r="C1" s="371"/>
      <c r="D1" s="193"/>
      <c r="E1" s="372"/>
      <c r="F1" s="373"/>
      <c r="G1" s="371"/>
      <c r="P1" s="375"/>
    </row>
    <row r="2" spans="1:16" ht="15.75" customHeight="1">
      <c r="A2" s="369"/>
      <c r="B2" s="386" t="s">
        <v>675</v>
      </c>
      <c r="C2" s="376"/>
      <c r="D2" s="193"/>
      <c r="E2" s="372"/>
      <c r="F2" s="373"/>
      <c r="G2" s="371"/>
      <c r="P2" s="375"/>
    </row>
    <row r="3" spans="1:16" ht="15.75" customHeight="1">
      <c r="A3" s="369"/>
      <c r="B3" s="370"/>
      <c r="C3" s="377"/>
      <c r="D3" s="378"/>
      <c r="E3" s="379"/>
      <c r="F3" s="373"/>
      <c r="G3" s="371"/>
      <c r="P3" s="375"/>
    </row>
    <row r="4" spans="1:16" ht="15.75" customHeight="1">
      <c r="A4" s="496" t="s">
        <v>559</v>
      </c>
      <c r="B4" s="402" t="s">
        <v>560</v>
      </c>
      <c r="C4" s="402"/>
      <c r="D4" s="403"/>
      <c r="E4" s="404"/>
      <c r="F4" s="401"/>
      <c r="G4" s="371"/>
      <c r="P4" s="375"/>
    </row>
    <row r="5" spans="1:16">
      <c r="A5" s="395"/>
      <c r="B5" s="475"/>
      <c r="C5" s="475"/>
      <c r="D5" s="476"/>
      <c r="E5" s="477"/>
      <c r="F5" s="478"/>
    </row>
    <row r="6" spans="1:16">
      <c r="A6" s="494" t="s">
        <v>569</v>
      </c>
      <c r="B6" s="399" t="s">
        <v>49</v>
      </c>
      <c r="C6" s="495"/>
      <c r="D6" s="403"/>
      <c r="E6" s="404"/>
      <c r="F6" s="405">
        <f>SUM(F59)</f>
        <v>0</v>
      </c>
      <c r="P6" s="375"/>
    </row>
    <row r="7" spans="1:16">
      <c r="A7" s="494" t="s">
        <v>583</v>
      </c>
      <c r="B7" s="399" t="s">
        <v>399</v>
      </c>
      <c r="C7" s="495"/>
      <c r="D7" s="403"/>
      <c r="E7" s="404"/>
      <c r="F7" s="405">
        <f>SUM(F90)</f>
        <v>0</v>
      </c>
    </row>
    <row r="8" spans="1:16">
      <c r="A8" s="496" t="s">
        <v>601</v>
      </c>
      <c r="B8" s="399" t="s">
        <v>613</v>
      </c>
      <c r="C8" s="495"/>
      <c r="D8" s="403"/>
      <c r="E8" s="404"/>
      <c r="F8" s="405">
        <f>SUM(F113)</f>
        <v>0</v>
      </c>
    </row>
    <row r="9" spans="1:16">
      <c r="A9" s="496" t="s">
        <v>614</v>
      </c>
      <c r="B9" s="399" t="s">
        <v>624</v>
      </c>
      <c r="C9" s="495"/>
      <c r="D9" s="403"/>
      <c r="E9" s="404"/>
      <c r="F9" s="405">
        <f>SUM(F127)</f>
        <v>0</v>
      </c>
    </row>
    <row r="10" spans="1:16">
      <c r="A10" s="395"/>
      <c r="B10" s="495"/>
      <c r="C10" s="495"/>
      <c r="D10" s="403"/>
      <c r="E10" s="404"/>
      <c r="F10" s="401"/>
      <c r="P10" s="390"/>
    </row>
    <row r="11" spans="1:16">
      <c r="A11" s="489"/>
      <c r="B11" s="491" t="s">
        <v>669</v>
      </c>
      <c r="C11" s="491"/>
      <c r="D11" s="492"/>
      <c r="E11" s="497"/>
      <c r="F11" s="405">
        <f>SUM(F6:F9)</f>
        <v>0</v>
      </c>
      <c r="P11" s="390"/>
    </row>
    <row r="12" spans="1:16">
      <c r="A12" s="395"/>
      <c r="B12" s="475"/>
      <c r="C12" s="475"/>
      <c r="D12" s="476"/>
      <c r="E12" s="477"/>
      <c r="F12" s="478"/>
    </row>
    <row r="13" spans="1:16">
      <c r="A13" s="395"/>
      <c r="B13" s="475"/>
      <c r="C13" s="475"/>
      <c r="D13" s="476"/>
      <c r="E13" s="477"/>
      <c r="F13" s="478"/>
      <c r="J13" s="390"/>
      <c r="P13" s="390"/>
    </row>
    <row r="14" spans="1:16" ht="15.75" thickBot="1">
      <c r="A14" s="496" t="s">
        <v>561</v>
      </c>
      <c r="B14" s="402" t="s">
        <v>562</v>
      </c>
      <c r="C14" s="402"/>
      <c r="D14" s="403"/>
      <c r="E14" s="404"/>
      <c r="F14" s="401"/>
      <c r="G14" s="371"/>
      <c r="I14" s="390"/>
      <c r="J14" s="406"/>
      <c r="P14" s="407"/>
    </row>
    <row r="15" spans="1:16">
      <c r="A15" s="395"/>
      <c r="B15" s="475"/>
      <c r="C15" s="475"/>
      <c r="D15" s="476"/>
      <c r="E15" s="477"/>
      <c r="F15" s="478"/>
    </row>
    <row r="16" spans="1:16">
      <c r="A16" s="494" t="s">
        <v>626</v>
      </c>
      <c r="B16" s="399" t="s">
        <v>627</v>
      </c>
      <c r="C16" s="495"/>
      <c r="D16" s="403"/>
      <c r="E16" s="404"/>
      <c r="F16" s="405">
        <f>SUM(F185)</f>
        <v>0</v>
      </c>
    </row>
    <row r="17" spans="1:18" ht="15.75" customHeight="1">
      <c r="A17" s="494" t="s">
        <v>654</v>
      </c>
      <c r="B17" s="399" t="s">
        <v>655</v>
      </c>
      <c r="C17" s="495"/>
      <c r="D17" s="403"/>
      <c r="E17" s="404"/>
      <c r="F17" s="405">
        <f>SUM(F197)</f>
        <v>0</v>
      </c>
      <c r="J17" s="384"/>
      <c r="K17" s="384"/>
      <c r="L17" s="384"/>
      <c r="N17" s="384"/>
    </row>
    <row r="18" spans="1:18">
      <c r="A18" s="494" t="s">
        <v>662</v>
      </c>
      <c r="B18" s="399" t="s">
        <v>663</v>
      </c>
      <c r="C18" s="495"/>
      <c r="D18" s="403"/>
      <c r="E18" s="404"/>
      <c r="F18" s="405">
        <f>SUM(F205)</f>
        <v>0</v>
      </c>
      <c r="J18" s="384"/>
      <c r="K18" s="384"/>
      <c r="L18" s="384"/>
      <c r="N18" s="384"/>
    </row>
    <row r="19" spans="1:18">
      <c r="A19" s="395"/>
      <c r="B19" s="495"/>
      <c r="C19" s="495"/>
      <c r="D19" s="403"/>
      <c r="E19" s="404"/>
      <c r="F19" s="401"/>
    </row>
    <row r="20" spans="1:18">
      <c r="A20" s="489"/>
      <c r="B20" s="499" t="s">
        <v>562</v>
      </c>
      <c r="C20" s="491"/>
      <c r="D20" s="492"/>
      <c r="E20" s="497"/>
      <c r="F20" s="405">
        <f>SUM(F16:F19)</f>
        <v>0</v>
      </c>
      <c r="J20" s="408"/>
      <c r="K20" s="409"/>
      <c r="L20" s="409"/>
      <c r="N20" s="411"/>
      <c r="P20" s="408"/>
      <c r="Q20" s="409"/>
      <c r="R20" s="409"/>
    </row>
    <row r="21" spans="1:18">
      <c r="A21" s="517"/>
      <c r="B21" s="518"/>
      <c r="C21" s="519"/>
      <c r="D21" s="520"/>
      <c r="E21" s="521"/>
      <c r="F21" s="522"/>
      <c r="J21" s="408"/>
      <c r="K21" s="409"/>
      <c r="L21" s="409"/>
      <c r="N21" s="411"/>
      <c r="P21" s="408"/>
      <c r="Q21" s="409"/>
      <c r="R21" s="409"/>
    </row>
    <row r="22" spans="1:18">
      <c r="A22" s="421" t="s">
        <v>676</v>
      </c>
      <c r="B22" s="386" t="s">
        <v>719</v>
      </c>
      <c r="C22" s="386"/>
      <c r="D22" s="387"/>
      <c r="E22" s="388"/>
      <c r="F22" s="389"/>
      <c r="J22" s="408"/>
      <c r="K22" s="409"/>
      <c r="L22" s="409"/>
      <c r="N22" s="411"/>
      <c r="P22" s="408"/>
      <c r="Q22" s="409"/>
      <c r="R22" s="409"/>
    </row>
    <row r="23" spans="1:18">
      <c r="B23" s="386"/>
      <c r="C23" s="386"/>
      <c r="D23" s="387"/>
      <c r="E23" s="388"/>
      <c r="F23" s="389"/>
      <c r="J23" s="408"/>
      <c r="K23" s="409"/>
      <c r="L23" s="409"/>
      <c r="N23" s="411"/>
      <c r="P23" s="408"/>
      <c r="Q23" s="409"/>
      <c r="R23" s="409"/>
    </row>
    <row r="24" spans="1:18">
      <c r="J24" s="408"/>
      <c r="K24" s="409"/>
      <c r="L24" s="409"/>
      <c r="N24" s="411"/>
      <c r="P24" s="408"/>
      <c r="Q24" s="409"/>
      <c r="R24" s="409"/>
    </row>
    <row r="25" spans="1:18">
      <c r="A25" s="422" t="s">
        <v>570</v>
      </c>
      <c r="B25" s="423" t="s">
        <v>49</v>
      </c>
      <c r="C25" s="391"/>
      <c r="D25" s="387"/>
      <c r="E25" s="388"/>
      <c r="F25" s="392">
        <f>SUM(F225)</f>
        <v>0</v>
      </c>
      <c r="J25" s="408"/>
      <c r="K25" s="409"/>
      <c r="L25" s="409"/>
      <c r="N25" s="411"/>
      <c r="P25" s="408"/>
      <c r="Q25" s="409"/>
      <c r="R25" s="409"/>
    </row>
    <row r="26" spans="1:18">
      <c r="A26" s="422" t="s">
        <v>577</v>
      </c>
      <c r="B26" s="423" t="s">
        <v>704</v>
      </c>
      <c r="C26" s="391"/>
      <c r="D26" s="387"/>
      <c r="E26" s="388"/>
      <c r="F26" s="392">
        <f>SUM(F242)</f>
        <v>0</v>
      </c>
      <c r="J26" s="408"/>
      <c r="K26" s="409"/>
      <c r="L26" s="409"/>
      <c r="N26" s="411"/>
      <c r="P26" s="408"/>
      <c r="Q26" s="409"/>
      <c r="R26" s="409"/>
    </row>
    <row r="27" spans="1:18">
      <c r="A27" s="422" t="s">
        <v>713</v>
      </c>
      <c r="B27" s="423" t="s">
        <v>399</v>
      </c>
      <c r="C27" s="391"/>
      <c r="D27" s="387"/>
      <c r="E27" s="388"/>
      <c r="F27" s="392">
        <f>SUM(F265)</f>
        <v>0</v>
      </c>
      <c r="J27" s="408"/>
      <c r="K27" s="409"/>
      <c r="L27" s="409"/>
      <c r="N27" s="411"/>
      <c r="P27" s="408"/>
      <c r="Q27" s="409"/>
      <c r="R27" s="409"/>
    </row>
    <row r="28" spans="1:18">
      <c r="B28" s="391"/>
      <c r="C28" s="391"/>
      <c r="D28" s="387"/>
      <c r="E28" s="388"/>
      <c r="F28" s="389"/>
      <c r="J28" s="410"/>
      <c r="K28" s="412"/>
      <c r="L28" s="412"/>
      <c r="N28" s="413"/>
      <c r="P28" s="410"/>
      <c r="Q28" s="410"/>
      <c r="R28" s="410"/>
    </row>
    <row r="29" spans="1:18" ht="15.75" customHeight="1">
      <c r="A29" s="460"/>
      <c r="B29" s="516" t="s">
        <v>720</v>
      </c>
      <c r="C29" s="396"/>
      <c r="D29" s="397"/>
      <c r="E29" s="398"/>
      <c r="F29" s="392">
        <f>SUM(F25:F28)</f>
        <v>0</v>
      </c>
    </row>
    <row r="30" spans="1:18">
      <c r="E30" s="408"/>
      <c r="F30" s="409"/>
      <c r="J30" s="384"/>
      <c r="K30" s="414"/>
      <c r="L30" s="414"/>
      <c r="M30" s="414"/>
      <c r="N30" s="408"/>
      <c r="O30" s="409"/>
      <c r="P30" s="409"/>
    </row>
    <row r="31" spans="1:18">
      <c r="A31" s="523"/>
      <c r="B31" s="524" t="s">
        <v>725</v>
      </c>
      <c r="C31" s="524"/>
      <c r="D31" s="525"/>
      <c r="E31" s="526"/>
      <c r="F31" s="527">
        <f>+F11+F20+F29</f>
        <v>0</v>
      </c>
    </row>
    <row r="32" spans="1:18" s="393" customFormat="1" ht="15.75" thickBot="1">
      <c r="A32" s="383"/>
      <c r="B32" s="384"/>
      <c r="C32" s="384"/>
      <c r="D32" s="385"/>
      <c r="E32" s="380"/>
      <c r="F32" s="381"/>
      <c r="G32" s="374"/>
      <c r="P32" s="382"/>
    </row>
    <row r="33" spans="1:18" s="129" customFormat="1" ht="30.75" thickBot="1">
      <c r="A33" s="416" t="s">
        <v>58</v>
      </c>
      <c r="B33" s="417" t="s">
        <v>59</v>
      </c>
      <c r="C33" s="418" t="s">
        <v>563</v>
      </c>
      <c r="D33" s="419" t="s">
        <v>564</v>
      </c>
      <c r="E33" s="420" t="s">
        <v>565</v>
      </c>
      <c r="F33" s="420" t="s">
        <v>566</v>
      </c>
    </row>
    <row r="34" spans="1:18" s="393" customFormat="1">
      <c r="A34" s="383"/>
      <c r="B34" s="384"/>
      <c r="C34" s="384"/>
      <c r="D34" s="385"/>
      <c r="E34" s="380"/>
      <c r="F34" s="381"/>
      <c r="G34" s="374"/>
      <c r="P34" s="382"/>
    </row>
    <row r="35" spans="1:18" s="393" customFormat="1">
      <c r="A35" s="421" t="s">
        <v>567</v>
      </c>
      <c r="B35" s="391" t="s">
        <v>568</v>
      </c>
      <c r="C35" s="391"/>
      <c r="D35" s="387"/>
      <c r="E35" s="388"/>
      <c r="F35" s="389"/>
      <c r="G35" s="374"/>
      <c r="P35" s="390"/>
    </row>
    <row r="36" spans="1:18" s="393" customFormat="1">
      <c r="A36" s="383"/>
      <c r="B36" s="384"/>
      <c r="C36" s="384"/>
      <c r="D36" s="385"/>
      <c r="E36" s="380"/>
      <c r="F36" s="381"/>
      <c r="G36" s="374"/>
      <c r="P36" s="382"/>
    </row>
    <row r="37" spans="1:18">
      <c r="A37" s="422" t="s">
        <v>569</v>
      </c>
      <c r="B37" s="423" t="s">
        <v>49</v>
      </c>
      <c r="C37" s="423"/>
      <c r="D37" s="424"/>
      <c r="E37" s="425"/>
      <c r="F37" s="426"/>
      <c r="G37" s="393"/>
      <c r="P37" s="394"/>
    </row>
    <row r="38" spans="1:18" s="393" customFormat="1">
      <c r="A38" s="383"/>
      <c r="B38" s="384"/>
      <c r="C38" s="384"/>
      <c r="D38" s="385"/>
      <c r="E38" s="380"/>
      <c r="F38" s="381"/>
      <c r="G38" s="374"/>
      <c r="P38" s="382"/>
    </row>
    <row r="39" spans="1:18" s="393" customFormat="1">
      <c r="A39" s="421" t="s">
        <v>570</v>
      </c>
      <c r="B39" s="391" t="s">
        <v>571</v>
      </c>
      <c r="C39" s="391"/>
      <c r="D39" s="387"/>
      <c r="E39" s="388"/>
      <c r="F39" s="389"/>
      <c r="G39" s="374"/>
      <c r="P39" s="390"/>
    </row>
    <row r="40" spans="1:18" s="393" customFormat="1">
      <c r="A40" s="383"/>
      <c r="B40" s="384"/>
      <c r="C40" s="384"/>
      <c r="D40" s="385"/>
      <c r="E40" s="380"/>
      <c r="F40" s="381"/>
      <c r="G40" s="374"/>
      <c r="P40" s="382"/>
    </row>
    <row r="41" spans="1:18" s="393" customFormat="1" ht="42.75">
      <c r="A41" s="427" t="s">
        <v>397</v>
      </c>
      <c r="B41" s="428" t="s">
        <v>572</v>
      </c>
      <c r="C41" s="429" t="s">
        <v>66</v>
      </c>
      <c r="D41" s="385">
        <v>6</v>
      </c>
      <c r="E41" s="430"/>
      <c r="F41" s="430">
        <f>D41*E41</f>
        <v>0</v>
      </c>
      <c r="G41" s="374"/>
      <c r="P41" s="382"/>
    </row>
    <row r="42" spans="1:18" s="393" customFormat="1">
      <c r="A42" s="431"/>
      <c r="B42" s="423"/>
      <c r="C42" s="423"/>
      <c r="D42" s="432"/>
      <c r="E42" s="433"/>
      <c r="F42" s="434"/>
      <c r="P42" s="394"/>
    </row>
    <row r="43" spans="1:18" s="437" customFormat="1">
      <c r="A43" s="435" t="s">
        <v>398</v>
      </c>
      <c r="B43" s="436" t="s">
        <v>723</v>
      </c>
      <c r="C43" s="429" t="s">
        <v>66</v>
      </c>
      <c r="D43" s="385">
        <v>5</v>
      </c>
      <c r="E43" s="430"/>
      <c r="F43" s="430">
        <f>D43*E43</f>
        <v>0</v>
      </c>
      <c r="G43" s="393"/>
      <c r="J43" s="415"/>
      <c r="P43" s="394"/>
    </row>
    <row r="44" spans="1:18" s="437" customFormat="1" ht="12.75" customHeight="1">
      <c r="A44" s="435"/>
      <c r="B44" s="436"/>
      <c r="C44" s="429"/>
      <c r="D44" s="385"/>
      <c r="E44" s="430"/>
      <c r="F44" s="430"/>
      <c r="G44" s="393"/>
      <c r="J44" s="415"/>
      <c r="P44" s="394"/>
    </row>
    <row r="45" spans="1:18" s="437" customFormat="1" ht="57">
      <c r="A45" s="435" t="s">
        <v>574</v>
      </c>
      <c r="B45" s="436" t="s">
        <v>722</v>
      </c>
      <c r="C45" s="429" t="s">
        <v>66</v>
      </c>
      <c r="D45" s="385">
        <v>4</v>
      </c>
      <c r="E45" s="430"/>
      <c r="F45" s="430">
        <f>D45*E45</f>
        <v>0</v>
      </c>
      <c r="J45" s="415"/>
      <c r="P45" s="438"/>
    </row>
    <row r="46" spans="1:18" s="393" customFormat="1" ht="9" customHeight="1">
      <c r="A46" s="439"/>
      <c r="B46" s="415"/>
      <c r="C46" s="440"/>
      <c r="D46" s="441"/>
      <c r="E46" s="442"/>
      <c r="F46" s="443"/>
      <c r="G46" s="437"/>
      <c r="P46" s="438"/>
    </row>
    <row r="47" spans="1:18" s="393" customFormat="1" ht="16.5" customHeight="1">
      <c r="A47" s="422" t="s">
        <v>570</v>
      </c>
      <c r="B47" s="423" t="s">
        <v>576</v>
      </c>
      <c r="C47" s="444"/>
      <c r="D47" s="445"/>
      <c r="E47" s="446"/>
      <c r="F47" s="392">
        <f>SUM(F41:F45)</f>
        <v>0</v>
      </c>
      <c r="G47" s="447"/>
      <c r="H47" s="394"/>
      <c r="P47" s="390"/>
    </row>
    <row r="48" spans="1:18" s="393" customFormat="1">
      <c r="A48" s="383"/>
      <c r="B48" s="384"/>
      <c r="C48" s="384"/>
      <c r="D48" s="448"/>
      <c r="E48" s="449"/>
      <c r="F48" s="382"/>
      <c r="I48" s="374"/>
      <c r="R48" s="382"/>
    </row>
    <row r="49" spans="1:18" s="393" customFormat="1">
      <c r="A49" s="421" t="s">
        <v>577</v>
      </c>
      <c r="B49" s="391" t="s">
        <v>578</v>
      </c>
      <c r="C49" s="391"/>
      <c r="D49" s="406"/>
      <c r="E49" s="450"/>
      <c r="F49" s="390"/>
      <c r="I49" s="374"/>
      <c r="R49" s="390"/>
    </row>
    <row r="50" spans="1:18" s="393" customFormat="1">
      <c r="A50" s="383"/>
      <c r="B50" s="384"/>
      <c r="C50" s="384"/>
      <c r="D50" s="448"/>
      <c r="E50" s="449"/>
      <c r="F50" s="382"/>
      <c r="I50" s="374"/>
      <c r="R50" s="382"/>
    </row>
    <row r="51" spans="1:18" s="393" customFormat="1">
      <c r="A51" s="427" t="s">
        <v>397</v>
      </c>
      <c r="B51" s="428" t="s">
        <v>579</v>
      </c>
      <c r="C51" s="451" t="s">
        <v>4</v>
      </c>
      <c r="D51" s="448">
        <v>6</v>
      </c>
      <c r="E51" s="452"/>
      <c r="F51" s="452">
        <f>D51*E51</f>
        <v>0</v>
      </c>
      <c r="I51" s="374"/>
      <c r="R51" s="382"/>
    </row>
    <row r="52" spans="1:18" s="393" customFormat="1">
      <c r="A52" s="439"/>
      <c r="B52" s="415" t="s">
        <v>580</v>
      </c>
      <c r="C52" s="440"/>
      <c r="D52" s="453"/>
      <c r="E52" s="454"/>
      <c r="F52" s="438"/>
      <c r="I52" s="437"/>
      <c r="R52" s="438"/>
    </row>
    <row r="53" spans="1:18" s="393" customFormat="1">
      <c r="A53" s="427" t="s">
        <v>398</v>
      </c>
      <c r="B53" s="428" t="s">
        <v>677</v>
      </c>
      <c r="C53" s="451" t="s">
        <v>4</v>
      </c>
      <c r="D53" s="448">
        <v>1</v>
      </c>
      <c r="E53" s="452"/>
      <c r="F53" s="452">
        <f>D53*E53</f>
        <v>0</v>
      </c>
      <c r="I53" s="374"/>
      <c r="R53" s="382"/>
    </row>
    <row r="54" spans="1:18" s="393" customFormat="1">
      <c r="A54" s="439"/>
      <c r="B54" s="415" t="s">
        <v>580</v>
      </c>
      <c r="C54" s="440"/>
      <c r="D54" s="453"/>
      <c r="E54" s="454"/>
      <c r="F54" s="438"/>
      <c r="I54" s="437"/>
      <c r="R54" s="438"/>
    </row>
    <row r="55" spans="1:18" s="393" customFormat="1">
      <c r="A55" s="439"/>
      <c r="B55" s="415"/>
      <c r="C55" s="440"/>
      <c r="D55" s="453"/>
      <c r="E55" s="454"/>
      <c r="F55" s="438"/>
      <c r="I55" s="437"/>
      <c r="R55" s="438"/>
    </row>
    <row r="56" spans="1:18" s="393" customFormat="1">
      <c r="A56" s="422" t="s">
        <v>577</v>
      </c>
      <c r="B56" s="423" t="s">
        <v>581</v>
      </c>
      <c r="C56" s="444"/>
      <c r="D56" s="455"/>
      <c r="E56" s="456"/>
      <c r="F56" s="457">
        <f>SUM(F51:F53)</f>
        <v>0</v>
      </c>
      <c r="I56" s="447"/>
      <c r="J56" s="394"/>
      <c r="R56" s="390"/>
    </row>
    <row r="57" spans="1:18">
      <c r="A57" s="458"/>
      <c r="B57" s="428"/>
      <c r="C57" s="429"/>
      <c r="D57" s="459"/>
      <c r="E57" s="430"/>
      <c r="F57" s="430"/>
    </row>
    <row r="58" spans="1:18" s="393" customFormat="1">
      <c r="A58" s="439"/>
      <c r="B58" s="423"/>
      <c r="C58" s="444"/>
      <c r="D58" s="445"/>
      <c r="E58" s="446"/>
      <c r="F58" s="430"/>
      <c r="G58" s="447"/>
      <c r="H58" s="394"/>
      <c r="P58" s="390"/>
    </row>
    <row r="59" spans="1:18" s="393" customFormat="1">
      <c r="A59" s="460" t="s">
        <v>569</v>
      </c>
      <c r="B59" s="396" t="s">
        <v>582</v>
      </c>
      <c r="C59" s="396"/>
      <c r="D59" s="397"/>
      <c r="E59" s="461"/>
      <c r="F59" s="392">
        <f>SUM(F47+F56)</f>
        <v>0</v>
      </c>
      <c r="G59" s="374"/>
      <c r="P59" s="390"/>
    </row>
    <row r="60" spans="1:18" s="393" customFormat="1">
      <c r="A60" s="383"/>
      <c r="B60" s="391"/>
      <c r="C60" s="391"/>
      <c r="D60" s="387"/>
      <c r="E60" s="388"/>
      <c r="F60" s="389"/>
      <c r="G60" s="374"/>
      <c r="P60" s="390"/>
    </row>
    <row r="61" spans="1:18">
      <c r="A61" s="422" t="s">
        <v>583</v>
      </c>
      <c r="B61" s="423" t="s">
        <v>399</v>
      </c>
      <c r="C61" s="423"/>
      <c r="D61" s="424"/>
      <c r="E61" s="425"/>
      <c r="F61" s="426"/>
      <c r="G61" s="393"/>
      <c r="P61" s="394"/>
    </row>
    <row r="62" spans="1:18" s="393" customFormat="1">
      <c r="A62" s="383"/>
      <c r="B62" s="384"/>
      <c r="C62" s="384"/>
      <c r="D62" s="385"/>
      <c r="E62" s="380"/>
      <c r="F62" s="381"/>
      <c r="G62" s="374"/>
      <c r="P62" s="382"/>
    </row>
    <row r="63" spans="1:18" s="393" customFormat="1">
      <c r="A63" s="421" t="s">
        <v>584</v>
      </c>
      <c r="B63" s="391" t="s">
        <v>585</v>
      </c>
      <c r="C63" s="391"/>
      <c r="D63" s="387"/>
      <c r="E63" s="388"/>
      <c r="F63" s="389"/>
      <c r="G63" s="374"/>
      <c r="P63" s="390"/>
    </row>
    <row r="64" spans="1:18">
      <c r="A64" s="458"/>
      <c r="B64" s="428"/>
      <c r="C64" s="429"/>
      <c r="D64" s="459"/>
      <c r="E64" s="430"/>
      <c r="F64" s="430"/>
    </row>
    <row r="65" spans="1:16" ht="42.75">
      <c r="A65" s="435" t="s">
        <v>397</v>
      </c>
      <c r="B65" s="428" t="s">
        <v>586</v>
      </c>
      <c r="C65" s="462" t="s">
        <v>587</v>
      </c>
      <c r="D65" s="463">
        <v>187</v>
      </c>
      <c r="E65" s="430"/>
      <c r="F65" s="430">
        <f>D65*E65</f>
        <v>0</v>
      </c>
    </row>
    <row r="66" spans="1:16">
      <c r="A66" s="435"/>
      <c r="B66" s="428"/>
      <c r="C66" s="429"/>
      <c r="D66" s="459"/>
      <c r="E66" s="430"/>
      <c r="F66" s="430"/>
    </row>
    <row r="67" spans="1:16" ht="42.75">
      <c r="A67" s="435" t="s">
        <v>398</v>
      </c>
      <c r="B67" s="428" t="s">
        <v>588</v>
      </c>
      <c r="C67" s="462" t="s">
        <v>587</v>
      </c>
      <c r="D67" s="463">
        <v>1.6</v>
      </c>
      <c r="E67" s="430"/>
      <c r="F67" s="430">
        <f>D67*E67</f>
        <v>0</v>
      </c>
    </row>
    <row r="68" spans="1:16">
      <c r="A68" s="435"/>
      <c r="B68" s="428"/>
      <c r="C68" s="429"/>
      <c r="D68" s="459"/>
      <c r="E68" s="430"/>
      <c r="F68" s="430"/>
    </row>
    <row r="69" spans="1:16" ht="57">
      <c r="A69" s="435" t="s">
        <v>574</v>
      </c>
      <c r="B69" s="428" t="s">
        <v>589</v>
      </c>
      <c r="C69" s="462" t="s">
        <v>587</v>
      </c>
      <c r="D69" s="463">
        <v>15.4</v>
      </c>
      <c r="E69" s="430"/>
      <c r="F69" s="430">
        <f>D69*E69</f>
        <v>0</v>
      </c>
    </row>
    <row r="70" spans="1:16" s="393" customFormat="1">
      <c r="A70" s="439"/>
      <c r="B70" s="415"/>
      <c r="C70" s="440"/>
      <c r="D70" s="441"/>
      <c r="E70" s="442"/>
      <c r="F70" s="443"/>
      <c r="G70" s="437"/>
      <c r="P70" s="438"/>
    </row>
    <row r="71" spans="1:16" s="393" customFormat="1">
      <c r="A71" s="422" t="s">
        <v>584</v>
      </c>
      <c r="B71" s="423" t="s">
        <v>590</v>
      </c>
      <c r="C71" s="444"/>
      <c r="D71" s="445"/>
      <c r="E71" s="446"/>
      <c r="F71" s="392">
        <f>SUM(F65:F69)</f>
        <v>0</v>
      </c>
      <c r="G71" s="447"/>
      <c r="H71" s="394"/>
      <c r="P71" s="390"/>
    </row>
    <row r="72" spans="1:16">
      <c r="A72" s="458"/>
      <c r="B72" s="428"/>
      <c r="C72" s="429"/>
      <c r="D72" s="459"/>
      <c r="E72" s="430"/>
      <c r="F72" s="430"/>
    </row>
    <row r="73" spans="1:16" s="393" customFormat="1">
      <c r="A73" s="383"/>
      <c r="B73" s="391"/>
      <c r="C73" s="391"/>
      <c r="D73" s="387"/>
      <c r="E73" s="388"/>
      <c r="F73" s="389"/>
      <c r="G73" s="374"/>
      <c r="P73" s="390"/>
    </row>
    <row r="74" spans="1:16">
      <c r="A74" s="422" t="s">
        <v>591</v>
      </c>
      <c r="B74" s="423" t="s">
        <v>592</v>
      </c>
      <c r="C74" s="423"/>
      <c r="D74" s="424"/>
      <c r="E74" s="425"/>
      <c r="F74" s="426"/>
      <c r="G74" s="393"/>
      <c r="P74" s="394"/>
    </row>
    <row r="75" spans="1:16" s="393" customFormat="1">
      <c r="A75" s="383"/>
      <c r="B75" s="391"/>
      <c r="C75" s="391"/>
      <c r="D75" s="387"/>
      <c r="E75" s="388"/>
      <c r="F75" s="389"/>
      <c r="G75" s="374"/>
      <c r="P75" s="390"/>
    </row>
    <row r="76" spans="1:16" ht="28.5">
      <c r="A76" s="435" t="s">
        <v>397</v>
      </c>
      <c r="B76" s="428" t="s">
        <v>593</v>
      </c>
      <c r="C76" s="462" t="s">
        <v>587</v>
      </c>
      <c r="D76" s="463">
        <v>37</v>
      </c>
      <c r="E76" s="430"/>
      <c r="F76" s="430">
        <f>D76*E76</f>
        <v>0</v>
      </c>
    </row>
    <row r="77" spans="1:16">
      <c r="A77" s="435"/>
      <c r="B77" s="428"/>
      <c r="C77" s="429"/>
      <c r="D77" s="459"/>
      <c r="E77" s="430"/>
      <c r="F77" s="430"/>
    </row>
    <row r="78" spans="1:16" ht="42.75">
      <c r="A78" s="435" t="s">
        <v>398</v>
      </c>
      <c r="B78" s="428" t="s">
        <v>594</v>
      </c>
      <c r="C78" s="462" t="s">
        <v>587</v>
      </c>
      <c r="D78" s="463">
        <v>151</v>
      </c>
      <c r="E78" s="430"/>
      <c r="F78" s="430">
        <f>D78*E78</f>
        <v>0</v>
      </c>
    </row>
    <row r="79" spans="1:16">
      <c r="A79" s="464"/>
      <c r="B79" s="428"/>
      <c r="C79" s="429"/>
      <c r="D79" s="459"/>
      <c r="E79" s="430"/>
      <c r="F79" s="430"/>
    </row>
    <row r="80" spans="1:16" s="393" customFormat="1">
      <c r="A80" s="465" t="s">
        <v>591</v>
      </c>
      <c r="B80" s="423" t="s">
        <v>595</v>
      </c>
      <c r="C80" s="444"/>
      <c r="D80" s="445"/>
      <c r="E80" s="446"/>
      <c r="F80" s="392">
        <f>SUM(F76:F78)</f>
        <v>0</v>
      </c>
      <c r="G80" s="447"/>
      <c r="H80" s="394"/>
      <c r="P80" s="390"/>
    </row>
    <row r="81" spans="1:16" s="393" customFormat="1">
      <c r="A81" s="466"/>
      <c r="B81" s="423"/>
      <c r="C81" s="444"/>
      <c r="D81" s="445"/>
      <c r="E81" s="446"/>
      <c r="F81" s="389"/>
      <c r="G81" s="447"/>
      <c r="H81" s="394"/>
      <c r="P81" s="390"/>
    </row>
    <row r="82" spans="1:16" s="393" customFormat="1">
      <c r="A82" s="467"/>
      <c r="B82" s="391"/>
      <c r="C82" s="391"/>
      <c r="D82" s="387"/>
      <c r="E82" s="388"/>
      <c r="F82" s="389"/>
      <c r="G82" s="374"/>
      <c r="P82" s="390"/>
    </row>
    <row r="83" spans="1:16">
      <c r="A83" s="422" t="s">
        <v>596</v>
      </c>
      <c r="B83" s="423" t="s">
        <v>597</v>
      </c>
      <c r="C83" s="423"/>
      <c r="D83" s="424"/>
      <c r="E83" s="425"/>
      <c r="F83" s="426"/>
      <c r="G83" s="393"/>
      <c r="P83" s="394"/>
    </row>
    <row r="84" spans="1:16" s="393" customFormat="1">
      <c r="A84" s="466"/>
      <c r="B84" s="423"/>
      <c r="C84" s="444"/>
      <c r="D84" s="445"/>
      <c r="E84" s="446"/>
      <c r="F84" s="389"/>
      <c r="G84" s="447"/>
      <c r="H84" s="394"/>
      <c r="P84" s="390"/>
    </row>
    <row r="85" spans="1:16" s="437" customFormat="1" ht="30.75" customHeight="1">
      <c r="A85" s="435" t="s">
        <v>397</v>
      </c>
      <c r="B85" s="436" t="s">
        <v>598</v>
      </c>
      <c r="C85" s="429" t="s">
        <v>670</v>
      </c>
      <c r="D85" s="459">
        <v>187</v>
      </c>
      <c r="E85" s="430"/>
      <c r="F85" s="430">
        <f>D85*E85</f>
        <v>0</v>
      </c>
      <c r="G85" s="393"/>
      <c r="J85" s="415"/>
      <c r="P85" s="394"/>
    </row>
    <row r="86" spans="1:16">
      <c r="A86" s="458"/>
      <c r="B86" s="428"/>
      <c r="C86" s="429"/>
      <c r="D86" s="459"/>
      <c r="E86" s="430"/>
      <c r="F86" s="430"/>
    </row>
    <row r="87" spans="1:16" s="393" customFormat="1">
      <c r="A87" s="422" t="s">
        <v>596</v>
      </c>
      <c r="B87" s="423" t="s">
        <v>599</v>
      </c>
      <c r="C87" s="444"/>
      <c r="D87" s="445"/>
      <c r="E87" s="446"/>
      <c r="F87" s="392">
        <f>SUM(F82:F86)</f>
        <v>0</v>
      </c>
      <c r="G87" s="447"/>
      <c r="H87" s="394"/>
      <c r="P87" s="390"/>
    </row>
    <row r="88" spans="1:16" s="393" customFormat="1">
      <c r="A88" s="422"/>
      <c r="B88" s="423"/>
      <c r="C88" s="444"/>
      <c r="D88" s="445"/>
      <c r="E88" s="446"/>
      <c r="F88" s="389"/>
      <c r="G88" s="447"/>
      <c r="H88" s="394"/>
      <c r="P88" s="390"/>
    </row>
    <row r="89" spans="1:16" s="393" customFormat="1">
      <c r="A89" s="439"/>
      <c r="B89" s="423"/>
      <c r="C89" s="444"/>
      <c r="D89" s="445"/>
      <c r="E89" s="446"/>
      <c r="F89" s="468"/>
      <c r="G89" s="447"/>
      <c r="H89" s="394"/>
      <c r="P89" s="390"/>
    </row>
    <row r="90" spans="1:16" s="393" customFormat="1">
      <c r="A90" s="460" t="s">
        <v>583</v>
      </c>
      <c r="B90" s="396" t="s">
        <v>600</v>
      </c>
      <c r="C90" s="396"/>
      <c r="D90" s="397"/>
      <c r="E90" s="461"/>
      <c r="F90" s="469">
        <f>SUM(F87+F80+F71)</f>
        <v>0</v>
      </c>
      <c r="G90" s="374"/>
      <c r="P90" s="390"/>
    </row>
    <row r="91" spans="1:16" s="393" customFormat="1">
      <c r="A91" s="421"/>
      <c r="B91" s="391"/>
      <c r="C91" s="391"/>
      <c r="D91" s="406"/>
      <c r="E91" s="450"/>
      <c r="F91" s="390"/>
      <c r="G91" s="374"/>
      <c r="P91" s="390"/>
    </row>
    <row r="92" spans="1:16">
      <c r="A92" s="422" t="s">
        <v>601</v>
      </c>
      <c r="B92" s="423" t="s">
        <v>602</v>
      </c>
      <c r="C92" s="423"/>
      <c r="D92" s="424"/>
      <c r="E92" s="425"/>
      <c r="F92" s="426"/>
      <c r="G92" s="393"/>
      <c r="P92" s="394"/>
    </row>
    <row r="93" spans="1:16" s="393" customFormat="1">
      <c r="A93" s="421"/>
      <c r="B93" s="384"/>
      <c r="C93" s="384"/>
      <c r="D93" s="385"/>
      <c r="E93" s="380"/>
      <c r="F93" s="381"/>
      <c r="G93" s="374"/>
      <c r="P93" s="382"/>
    </row>
    <row r="94" spans="1:16" s="393" customFormat="1">
      <c r="A94" s="421" t="s">
        <v>603</v>
      </c>
      <c r="B94" s="423" t="s">
        <v>604</v>
      </c>
      <c r="C94" s="391"/>
      <c r="D94" s="387"/>
      <c r="E94" s="388"/>
      <c r="F94" s="389"/>
      <c r="G94" s="374"/>
      <c r="P94" s="390"/>
    </row>
    <row r="95" spans="1:16" s="393" customFormat="1">
      <c r="A95" s="383"/>
      <c r="B95" s="384"/>
      <c r="C95" s="384"/>
      <c r="D95" s="385"/>
      <c r="E95" s="380"/>
      <c r="F95" s="381"/>
      <c r="G95" s="374"/>
      <c r="P95" s="382"/>
    </row>
    <row r="96" spans="1:16" s="393" customFormat="1">
      <c r="A96" s="458"/>
      <c r="B96" s="428"/>
      <c r="C96" s="429"/>
      <c r="D96" s="470"/>
      <c r="E96" s="471"/>
      <c r="F96" s="426"/>
      <c r="P96" s="394"/>
    </row>
    <row r="97" spans="1:16" s="437" customFormat="1" ht="25.5" customHeight="1">
      <c r="A97" s="435" t="s">
        <v>397</v>
      </c>
      <c r="B97" s="436" t="s">
        <v>605</v>
      </c>
      <c r="C97" s="429" t="s">
        <v>124</v>
      </c>
      <c r="D97" s="459">
        <v>98</v>
      </c>
      <c r="E97" s="430"/>
      <c r="F97" s="430">
        <f>D97*E97</f>
        <v>0</v>
      </c>
      <c r="G97" s="393"/>
      <c r="J97" s="415"/>
      <c r="P97" s="394"/>
    </row>
    <row r="98" spans="1:16" s="393" customFormat="1">
      <c r="A98" s="435"/>
      <c r="B98" s="472"/>
      <c r="C98" s="429"/>
      <c r="D98" s="441"/>
      <c r="E98" s="471"/>
      <c r="F98" s="426"/>
      <c r="P98" s="394"/>
    </row>
    <row r="99" spans="1:16" s="437" customFormat="1" ht="39" customHeight="1">
      <c r="A99" s="435" t="s">
        <v>398</v>
      </c>
      <c r="B99" s="436" t="s">
        <v>606</v>
      </c>
      <c r="C99" s="429" t="s">
        <v>124</v>
      </c>
      <c r="D99" s="459">
        <v>530</v>
      </c>
      <c r="E99" s="430"/>
      <c r="F99" s="430">
        <f>D99*E99</f>
        <v>0</v>
      </c>
      <c r="G99" s="393"/>
      <c r="J99" s="415"/>
      <c r="P99" s="394"/>
    </row>
    <row r="100" spans="1:16" s="393" customFormat="1">
      <c r="A100" s="435"/>
      <c r="B100" s="472"/>
      <c r="C100" s="429"/>
      <c r="D100" s="441"/>
      <c r="E100" s="471"/>
      <c r="F100" s="426"/>
      <c r="P100" s="394"/>
    </row>
    <row r="101" spans="1:16" s="437" customFormat="1" ht="39" customHeight="1">
      <c r="A101" s="435" t="s">
        <v>574</v>
      </c>
      <c r="B101" s="436" t="s">
        <v>678</v>
      </c>
      <c r="C101" s="429" t="s">
        <v>124</v>
      </c>
      <c r="D101" s="459">
        <v>155</v>
      </c>
      <c r="E101" s="430"/>
      <c r="F101" s="430">
        <f>D101*E101</f>
        <v>0</v>
      </c>
      <c r="G101" s="393"/>
      <c r="J101" s="415"/>
      <c r="P101" s="394"/>
    </row>
    <row r="103" spans="1:16" s="393" customFormat="1">
      <c r="A103" s="422" t="s">
        <v>603</v>
      </c>
      <c r="B103" s="423" t="s">
        <v>607</v>
      </c>
      <c r="C103" s="444"/>
      <c r="D103" s="445"/>
      <c r="E103" s="446"/>
      <c r="F103" s="392">
        <f>SUM(F97:F101)</f>
        <v>0</v>
      </c>
      <c r="G103" s="447"/>
      <c r="H103" s="394"/>
      <c r="P103" s="390"/>
    </row>
    <row r="104" spans="1:16" s="393" customFormat="1">
      <c r="A104" s="383"/>
      <c r="B104" s="384"/>
      <c r="C104" s="384"/>
      <c r="D104" s="385"/>
      <c r="E104" s="380"/>
      <c r="F104" s="381"/>
      <c r="G104" s="374"/>
      <c r="P104" s="382"/>
    </row>
    <row r="105" spans="1:16" s="393" customFormat="1">
      <c r="A105" s="421" t="s">
        <v>608</v>
      </c>
      <c r="B105" s="423" t="s">
        <v>609</v>
      </c>
      <c r="C105" s="391"/>
      <c r="D105" s="387"/>
      <c r="E105" s="388"/>
      <c r="F105" s="389"/>
      <c r="G105" s="374"/>
      <c r="P105" s="390"/>
    </row>
    <row r="106" spans="1:16" s="393" customFormat="1">
      <c r="A106" s="422"/>
      <c r="B106" s="423"/>
      <c r="C106" s="444"/>
      <c r="D106" s="445"/>
      <c r="E106" s="446"/>
      <c r="F106" s="389"/>
      <c r="G106" s="447"/>
      <c r="H106" s="394"/>
      <c r="P106" s="390"/>
    </row>
    <row r="107" spans="1:16" s="437" customFormat="1" ht="126.75" customHeight="1">
      <c r="A107" s="435" t="s">
        <v>397</v>
      </c>
      <c r="B107" s="436" t="s">
        <v>724</v>
      </c>
      <c r="C107" s="429" t="s">
        <v>4</v>
      </c>
      <c r="D107" s="459">
        <v>2</v>
      </c>
      <c r="E107" s="430"/>
      <c r="F107" s="430">
        <f>D107*E107</f>
        <v>0</v>
      </c>
      <c r="G107" s="393"/>
      <c r="J107" s="415"/>
      <c r="P107" s="394"/>
    </row>
    <row r="108" spans="1:16" s="393" customFormat="1">
      <c r="A108" s="435"/>
      <c r="B108" s="472"/>
      <c r="C108" s="429"/>
      <c r="D108" s="441"/>
      <c r="E108" s="471"/>
      <c r="F108" s="426"/>
      <c r="P108" s="394"/>
    </row>
    <row r="109" spans="1:16" s="393" customFormat="1" ht="28.5">
      <c r="A109" s="435" t="s">
        <v>398</v>
      </c>
      <c r="B109" s="428" t="s">
        <v>611</v>
      </c>
      <c r="C109" s="429" t="s">
        <v>4</v>
      </c>
      <c r="D109" s="459">
        <v>2</v>
      </c>
      <c r="E109" s="430"/>
      <c r="F109" s="430">
        <f>D109*E109</f>
        <v>0</v>
      </c>
      <c r="P109" s="394"/>
    </row>
    <row r="110" spans="1:16" ht="12.75" customHeight="1"/>
    <row r="111" spans="1:16" s="393" customFormat="1" ht="12.75" customHeight="1">
      <c r="A111" s="422" t="s">
        <v>608</v>
      </c>
      <c r="B111" s="423" t="s">
        <v>612</v>
      </c>
      <c r="C111" s="444"/>
      <c r="D111" s="445"/>
      <c r="E111" s="446"/>
      <c r="F111" s="392">
        <f>SUM(F107:F109)</f>
        <v>0</v>
      </c>
      <c r="G111" s="447"/>
      <c r="H111" s="394"/>
      <c r="P111" s="390"/>
    </row>
    <row r="112" spans="1:16" s="393" customFormat="1" ht="12.75" customHeight="1">
      <c r="A112" s="439"/>
      <c r="B112" s="423"/>
      <c r="C112" s="444"/>
      <c r="D112" s="445"/>
      <c r="E112" s="446"/>
      <c r="F112" s="473"/>
      <c r="G112" s="447"/>
      <c r="H112" s="394"/>
      <c r="P112" s="390"/>
    </row>
    <row r="113" spans="1:16" s="393" customFormat="1" ht="12.75" customHeight="1">
      <c r="A113" s="460" t="s">
        <v>601</v>
      </c>
      <c r="B113" s="474" t="s">
        <v>613</v>
      </c>
      <c r="C113" s="396"/>
      <c r="D113" s="397"/>
      <c r="E113" s="461"/>
      <c r="F113" s="392">
        <f>SUM(F111+F103)</f>
        <v>0</v>
      </c>
      <c r="G113" s="374"/>
      <c r="P113" s="390"/>
    </row>
    <row r="114" spans="1:16" s="393" customFormat="1" ht="12.75" customHeight="1">
      <c r="A114" s="383"/>
      <c r="B114" s="391"/>
      <c r="C114" s="391"/>
      <c r="D114" s="387"/>
      <c r="E114" s="388"/>
      <c r="F114" s="389"/>
      <c r="G114" s="374"/>
      <c r="P114" s="390"/>
    </row>
    <row r="115" spans="1:16" ht="12.75" customHeight="1">
      <c r="A115" s="422" t="s">
        <v>614</v>
      </c>
      <c r="B115" s="423" t="s">
        <v>615</v>
      </c>
      <c r="C115" s="423"/>
      <c r="D115" s="424"/>
      <c r="E115" s="425"/>
      <c r="F115" s="426"/>
      <c r="G115" s="393"/>
      <c r="P115" s="394"/>
    </row>
    <row r="116" spans="1:16" s="393" customFormat="1" ht="12.75" customHeight="1">
      <c r="A116" s="421"/>
      <c r="B116" s="384"/>
      <c r="C116" s="384"/>
      <c r="D116" s="385"/>
      <c r="E116" s="380"/>
      <c r="F116" s="381"/>
      <c r="G116" s="374"/>
      <c r="P116" s="382"/>
    </row>
    <row r="117" spans="1:16" s="393" customFormat="1" ht="12.75" customHeight="1">
      <c r="A117" s="421" t="s">
        <v>616</v>
      </c>
      <c r="B117" s="423" t="s">
        <v>617</v>
      </c>
      <c r="C117" s="391"/>
      <c r="D117" s="387"/>
      <c r="E117" s="388"/>
      <c r="F117" s="389"/>
      <c r="G117" s="374"/>
      <c r="P117" s="390"/>
    </row>
    <row r="118" spans="1:16" s="393" customFormat="1" ht="12.75" customHeight="1">
      <c r="A118" s="383"/>
      <c r="B118" s="384"/>
      <c r="C118" s="384"/>
      <c r="D118" s="385"/>
      <c r="E118" s="380"/>
      <c r="F118" s="381"/>
      <c r="G118" s="374"/>
      <c r="P118" s="382"/>
    </row>
    <row r="119" spans="1:16" s="437" customFormat="1" ht="51" customHeight="1">
      <c r="A119" s="435" t="s">
        <v>397</v>
      </c>
      <c r="B119" s="436" t="s">
        <v>618</v>
      </c>
      <c r="C119" s="429" t="s">
        <v>4</v>
      </c>
      <c r="D119" s="459">
        <v>11</v>
      </c>
      <c r="E119" s="430"/>
      <c r="F119" s="430">
        <f>D119*E119</f>
        <v>0</v>
      </c>
      <c r="G119" s="393"/>
      <c r="J119" s="415"/>
      <c r="P119" s="394"/>
    </row>
    <row r="120" spans="1:16" s="393" customFormat="1">
      <c r="A120" s="435"/>
      <c r="B120" s="428"/>
      <c r="C120" s="429"/>
      <c r="D120" s="470"/>
      <c r="E120" s="471"/>
      <c r="F120" s="426"/>
      <c r="P120" s="394"/>
    </row>
    <row r="121" spans="1:16" s="393" customFormat="1" ht="42.75">
      <c r="A121" s="435" t="s">
        <v>398</v>
      </c>
      <c r="B121" s="428" t="s">
        <v>620</v>
      </c>
      <c r="C121" s="462" t="s">
        <v>587</v>
      </c>
      <c r="D121" s="459">
        <v>0.6</v>
      </c>
      <c r="E121" s="430"/>
      <c r="F121" s="430">
        <f>D121*E121</f>
        <v>0</v>
      </c>
      <c r="P121" s="394"/>
    </row>
    <row r="122" spans="1:16" s="399" customFormat="1" ht="12.75" customHeight="1">
      <c r="A122" s="383"/>
      <c r="B122" s="475"/>
      <c r="C122" s="475"/>
      <c r="D122" s="476"/>
      <c r="E122" s="477"/>
      <c r="F122" s="478"/>
      <c r="G122" s="479"/>
      <c r="P122" s="478"/>
    </row>
    <row r="123" spans="1:16" s="484" customFormat="1" ht="51.75" customHeight="1">
      <c r="A123" s="435" t="s">
        <v>574</v>
      </c>
      <c r="B123" s="480" t="s">
        <v>622</v>
      </c>
      <c r="C123" s="481" t="s">
        <v>4</v>
      </c>
      <c r="D123" s="482">
        <v>1</v>
      </c>
      <c r="E123" s="483"/>
      <c r="F123" s="483">
        <f>D123*E123</f>
        <v>0</v>
      </c>
      <c r="G123" s="399"/>
      <c r="J123" s="485"/>
      <c r="P123" s="400"/>
    </row>
    <row r="124" spans="1:16" ht="10.5" customHeight="1"/>
    <row r="125" spans="1:16" s="393" customFormat="1" ht="18" customHeight="1">
      <c r="A125" s="422" t="s">
        <v>616</v>
      </c>
      <c r="B125" s="423" t="s">
        <v>623</v>
      </c>
      <c r="C125" s="444"/>
      <c r="D125" s="445"/>
      <c r="E125" s="446"/>
      <c r="F125" s="392">
        <f>SUM(F118:F123)</f>
        <v>0</v>
      </c>
      <c r="G125" s="447"/>
      <c r="H125" s="394"/>
      <c r="P125" s="390"/>
    </row>
    <row r="126" spans="1:16" s="393" customFormat="1">
      <c r="A126" s="439"/>
      <c r="B126" s="423"/>
      <c r="C126" s="444"/>
      <c r="D126" s="445"/>
      <c r="E126" s="446"/>
      <c r="F126" s="486"/>
      <c r="G126" s="447"/>
      <c r="H126" s="394"/>
      <c r="P126" s="390"/>
    </row>
    <row r="127" spans="1:16" s="393" customFormat="1">
      <c r="A127" s="460" t="s">
        <v>614</v>
      </c>
      <c r="B127" s="474" t="s">
        <v>624</v>
      </c>
      <c r="C127" s="396"/>
      <c r="D127" s="397"/>
      <c r="E127" s="461"/>
      <c r="F127" s="392">
        <f>SUM(F125)</f>
        <v>0</v>
      </c>
      <c r="G127" s="374"/>
      <c r="P127" s="390"/>
    </row>
    <row r="128" spans="1:16" s="393" customFormat="1">
      <c r="A128" s="383"/>
      <c r="B128" s="391"/>
      <c r="C128" s="391"/>
      <c r="D128" s="387"/>
      <c r="E128" s="388"/>
      <c r="F128" s="389"/>
      <c r="G128" s="374"/>
      <c r="P128" s="390"/>
    </row>
    <row r="129" spans="1:16" s="393" customFormat="1">
      <c r="A129" s="383"/>
      <c r="B129" s="391"/>
      <c r="C129" s="391"/>
      <c r="D129" s="387"/>
      <c r="E129" s="388"/>
      <c r="F129" s="389"/>
      <c r="G129" s="374"/>
      <c r="P129" s="390"/>
    </row>
    <row r="130" spans="1:16">
      <c r="A130" s="422" t="s">
        <v>561</v>
      </c>
      <c r="B130" s="423" t="s">
        <v>625</v>
      </c>
      <c r="C130" s="423"/>
      <c r="D130" s="424"/>
      <c r="E130" s="425"/>
      <c r="F130" s="426"/>
      <c r="G130" s="393"/>
      <c r="P130" s="394"/>
    </row>
    <row r="131" spans="1:16" s="393" customFormat="1">
      <c r="A131" s="383"/>
      <c r="B131" s="384"/>
      <c r="C131" s="384"/>
      <c r="D131" s="385"/>
      <c r="E131" s="380"/>
      <c r="F131" s="381"/>
      <c r="G131" s="374"/>
      <c r="P131" s="382"/>
    </row>
    <row r="132" spans="1:16" s="393" customFormat="1">
      <c r="A132" s="421" t="s">
        <v>626</v>
      </c>
      <c r="B132" s="423" t="s">
        <v>627</v>
      </c>
      <c r="C132" s="391"/>
      <c r="D132" s="387"/>
      <c r="E132" s="388"/>
      <c r="F132" s="389"/>
      <c r="G132" s="374"/>
      <c r="P132" s="390"/>
    </row>
    <row r="133" spans="1:16" s="393" customFormat="1">
      <c r="A133" s="383"/>
      <c r="B133" s="384"/>
      <c r="C133" s="384"/>
      <c r="D133" s="385"/>
      <c r="E133" s="380"/>
      <c r="F133" s="381"/>
      <c r="G133" s="374"/>
      <c r="P133" s="382"/>
    </row>
    <row r="134" spans="1:16" s="393" customFormat="1">
      <c r="A134" s="458"/>
      <c r="B134" s="428"/>
      <c r="C134" s="429"/>
      <c r="D134" s="470"/>
      <c r="E134" s="471"/>
      <c r="F134" s="426"/>
      <c r="P134" s="394"/>
    </row>
    <row r="135" spans="1:16" s="437" customFormat="1" ht="38.25" customHeight="1">
      <c r="A135" s="435" t="s">
        <v>397</v>
      </c>
      <c r="B135" s="436" t="s">
        <v>628</v>
      </c>
      <c r="C135" s="429" t="s">
        <v>124</v>
      </c>
      <c r="D135" s="459">
        <v>104</v>
      </c>
      <c r="E135" s="430"/>
      <c r="F135" s="430">
        <f>D135*E135</f>
        <v>0</v>
      </c>
      <c r="G135" s="393"/>
      <c r="J135" s="415"/>
      <c r="P135" s="394"/>
    </row>
    <row r="136" spans="1:16" s="393" customFormat="1">
      <c r="A136" s="435"/>
      <c r="B136" s="472"/>
      <c r="C136" s="429"/>
      <c r="D136" s="441"/>
      <c r="E136" s="471"/>
      <c r="F136" s="426"/>
      <c r="P136" s="394"/>
    </row>
    <row r="137" spans="1:16" s="437" customFormat="1" ht="38.25" customHeight="1">
      <c r="A137" s="435" t="s">
        <v>398</v>
      </c>
      <c r="B137" s="436" t="s">
        <v>629</v>
      </c>
      <c r="C137" s="429" t="s">
        <v>124</v>
      </c>
      <c r="D137" s="459">
        <v>555</v>
      </c>
      <c r="E137" s="430"/>
      <c r="F137" s="430">
        <f>D137*E137</f>
        <v>0</v>
      </c>
      <c r="G137" s="393"/>
      <c r="J137" s="415"/>
      <c r="P137" s="394"/>
    </row>
    <row r="138" spans="1:16" s="393" customFormat="1">
      <c r="A138" s="435"/>
      <c r="B138" s="472"/>
      <c r="C138" s="429"/>
      <c r="D138" s="441"/>
      <c r="E138" s="471"/>
      <c r="F138" s="426"/>
      <c r="P138" s="394"/>
    </row>
    <row r="139" spans="1:16" s="437" customFormat="1" ht="38.25" customHeight="1">
      <c r="A139" s="435" t="s">
        <v>574</v>
      </c>
      <c r="B139" s="436" t="s">
        <v>679</v>
      </c>
      <c r="C139" s="429" t="s">
        <v>124</v>
      </c>
      <c r="D139" s="459">
        <v>163</v>
      </c>
      <c r="E139" s="430"/>
      <c r="F139" s="430">
        <f>D139*E139</f>
        <v>0</v>
      </c>
      <c r="G139" s="393"/>
      <c r="J139" s="415"/>
      <c r="P139" s="394"/>
    </row>
    <row r="140" spans="1:16" s="393" customFormat="1">
      <c r="A140" s="435"/>
      <c r="B140" s="472"/>
      <c r="C140" s="429"/>
      <c r="D140" s="441"/>
      <c r="E140" s="471"/>
      <c r="F140" s="426"/>
      <c r="P140" s="394"/>
    </row>
    <row r="141" spans="1:16" s="437" customFormat="1" ht="25.5" customHeight="1">
      <c r="A141" s="435" t="s">
        <v>621</v>
      </c>
      <c r="B141" s="436" t="s">
        <v>630</v>
      </c>
      <c r="C141" s="429" t="s">
        <v>410</v>
      </c>
      <c r="D141" s="459">
        <v>1</v>
      </c>
      <c r="E141" s="430"/>
      <c r="F141" s="430">
        <f>D141*E141</f>
        <v>0</v>
      </c>
      <c r="G141" s="393"/>
      <c r="J141" s="415"/>
      <c r="P141" s="394"/>
    </row>
    <row r="142" spans="1:16" s="393" customFormat="1">
      <c r="A142" s="435"/>
      <c r="B142" s="472"/>
      <c r="C142" s="429"/>
      <c r="D142" s="441"/>
      <c r="E142" s="471"/>
      <c r="F142" s="426"/>
      <c r="P142" s="394"/>
    </row>
    <row r="143" spans="1:16" s="393" customFormat="1" ht="99.75">
      <c r="A143" s="435" t="s">
        <v>633</v>
      </c>
      <c r="B143" s="428" t="s">
        <v>631</v>
      </c>
      <c r="C143" s="429" t="s">
        <v>4</v>
      </c>
      <c r="D143" s="459">
        <v>11</v>
      </c>
      <c r="E143" s="430"/>
      <c r="F143" s="430">
        <f>D143*E143</f>
        <v>0</v>
      </c>
      <c r="P143" s="394"/>
    </row>
    <row r="144" spans="1:16" s="393" customFormat="1">
      <c r="A144" s="435"/>
      <c r="B144" s="472"/>
      <c r="C144" s="429"/>
      <c r="D144" s="441"/>
      <c r="E144" s="471"/>
      <c r="F144" s="426"/>
      <c r="P144" s="394"/>
    </row>
    <row r="145" spans="1:16" s="393" customFormat="1" ht="42.75">
      <c r="A145" s="435" t="s">
        <v>635</v>
      </c>
      <c r="B145" s="428" t="s">
        <v>637</v>
      </c>
      <c r="C145" s="429" t="s">
        <v>4</v>
      </c>
      <c r="D145" s="459">
        <v>11</v>
      </c>
      <c r="E145" s="430"/>
      <c r="F145" s="430">
        <f>D145*E145</f>
        <v>0</v>
      </c>
      <c r="P145" s="394"/>
    </row>
    <row r="146" spans="1:16" s="393" customFormat="1">
      <c r="A146" s="435"/>
      <c r="B146" s="428"/>
      <c r="C146" s="429"/>
      <c r="D146" s="470"/>
      <c r="E146" s="471"/>
      <c r="F146" s="426"/>
      <c r="P146" s="394"/>
    </row>
    <row r="147" spans="1:16" s="393" customFormat="1" ht="290.25" customHeight="1">
      <c r="A147" s="435" t="s">
        <v>400</v>
      </c>
      <c r="B147" s="428" t="s">
        <v>721</v>
      </c>
      <c r="C147" s="429" t="s">
        <v>4</v>
      </c>
      <c r="D147" s="459">
        <v>11</v>
      </c>
      <c r="E147" s="430"/>
      <c r="F147" s="430">
        <f>D147*E147</f>
        <v>0</v>
      </c>
      <c r="P147" s="394"/>
    </row>
    <row r="148" spans="1:16" s="393" customFormat="1">
      <c r="A148" s="435"/>
      <c r="B148" s="472"/>
      <c r="C148" s="429"/>
      <c r="D148" s="441"/>
      <c r="E148" s="471"/>
      <c r="F148" s="426"/>
      <c r="P148" s="394"/>
    </row>
    <row r="149" spans="1:16" s="393" customFormat="1" ht="42.75">
      <c r="A149" s="435" t="s">
        <v>638</v>
      </c>
      <c r="B149" s="428" t="s">
        <v>642</v>
      </c>
      <c r="C149" s="429" t="s">
        <v>124</v>
      </c>
      <c r="D149" s="459">
        <v>487</v>
      </c>
      <c r="E149" s="430"/>
      <c r="F149" s="430">
        <f>D149*E149</f>
        <v>0</v>
      </c>
      <c r="P149" s="394"/>
    </row>
    <row r="150" spans="1:16" s="393" customFormat="1">
      <c r="A150" s="435"/>
      <c r="B150" s="428"/>
      <c r="C150" s="429"/>
      <c r="D150" s="470"/>
      <c r="E150" s="471"/>
      <c r="F150" s="426"/>
      <c r="P150" s="394"/>
    </row>
    <row r="151" spans="1:16" s="393" customFormat="1" ht="28.5">
      <c r="A151" s="435" t="s">
        <v>639</v>
      </c>
      <c r="B151" s="428" t="s">
        <v>644</v>
      </c>
      <c r="C151" s="429" t="s">
        <v>4</v>
      </c>
      <c r="D151" s="459">
        <v>12</v>
      </c>
      <c r="E151" s="430"/>
      <c r="F151" s="430">
        <f>D151*E151</f>
        <v>0</v>
      </c>
      <c r="P151" s="394"/>
    </row>
    <row r="152" spans="1:16" s="393" customFormat="1">
      <c r="A152" s="435"/>
      <c r="B152" s="472"/>
      <c r="C152" s="429"/>
      <c r="D152" s="441"/>
      <c r="E152" s="471"/>
      <c r="F152" s="426"/>
      <c r="P152" s="394"/>
    </row>
    <row r="153" spans="1:16" s="437" customFormat="1" ht="156" customHeight="1">
      <c r="A153" s="435" t="s">
        <v>640</v>
      </c>
      <c r="B153" s="436" t="s">
        <v>680</v>
      </c>
      <c r="C153" s="429" t="s">
        <v>410</v>
      </c>
      <c r="D153" s="385">
        <v>1</v>
      </c>
      <c r="E153" s="430"/>
      <c r="F153" s="430">
        <f>D153*E153</f>
        <v>0</v>
      </c>
      <c r="G153" s="393"/>
      <c r="J153" s="415"/>
      <c r="P153" s="394"/>
    </row>
    <row r="154" spans="1:16" s="393" customFormat="1" ht="34.5" customHeight="1">
      <c r="A154" s="435"/>
      <c r="B154" s="472" t="s">
        <v>681</v>
      </c>
      <c r="C154" s="503" t="s">
        <v>410</v>
      </c>
      <c r="D154" s="504">
        <v>1</v>
      </c>
      <c r="E154" s="430"/>
      <c r="F154" s="430"/>
      <c r="P154" s="394"/>
    </row>
    <row r="155" spans="1:16" s="393" customFormat="1">
      <c r="A155" s="435"/>
      <c r="B155" s="505" t="s">
        <v>682</v>
      </c>
      <c r="C155" s="503" t="s">
        <v>4</v>
      </c>
      <c r="D155" s="504">
        <v>1</v>
      </c>
      <c r="E155" s="430"/>
      <c r="F155" s="430"/>
      <c r="P155" s="394"/>
    </row>
    <row r="156" spans="1:16" s="393" customFormat="1">
      <c r="A156" s="435"/>
      <c r="B156" s="505" t="s">
        <v>683</v>
      </c>
      <c r="C156" s="503" t="s">
        <v>4</v>
      </c>
      <c r="D156" s="504">
        <v>1</v>
      </c>
      <c r="E156" s="430"/>
      <c r="F156" s="430"/>
      <c r="P156" s="394"/>
    </row>
    <row r="157" spans="1:16" s="393" customFormat="1" ht="28.5">
      <c r="A157" s="435"/>
      <c r="B157" s="505" t="s">
        <v>684</v>
      </c>
      <c r="C157" s="503" t="s">
        <v>4</v>
      </c>
      <c r="D157" s="504">
        <v>2</v>
      </c>
      <c r="E157" s="430"/>
      <c r="F157" s="430"/>
      <c r="P157" s="394"/>
    </row>
    <row r="158" spans="1:16" s="393" customFormat="1">
      <c r="A158" s="435"/>
      <c r="B158" s="505" t="s">
        <v>685</v>
      </c>
      <c r="C158" s="503" t="s">
        <v>4</v>
      </c>
      <c r="D158" s="504">
        <v>1</v>
      </c>
      <c r="E158" s="430"/>
      <c r="F158" s="430"/>
      <c r="P158" s="394"/>
    </row>
    <row r="159" spans="1:16" s="393" customFormat="1">
      <c r="A159" s="435"/>
      <c r="B159" s="505" t="s">
        <v>686</v>
      </c>
      <c r="C159" s="503" t="s">
        <v>4</v>
      </c>
      <c r="D159" s="504">
        <v>1</v>
      </c>
      <c r="E159" s="430"/>
      <c r="F159" s="430"/>
      <c r="P159" s="394"/>
    </row>
    <row r="160" spans="1:16" s="393" customFormat="1">
      <c r="A160" s="435"/>
      <c r="B160" s="505" t="s">
        <v>687</v>
      </c>
      <c r="C160" s="503" t="s">
        <v>4</v>
      </c>
      <c r="D160" s="504">
        <v>1</v>
      </c>
      <c r="E160" s="430"/>
      <c r="F160" s="430"/>
      <c r="P160" s="394"/>
    </row>
    <row r="161" spans="1:16" s="437" customFormat="1" ht="14.25">
      <c r="A161" s="458"/>
      <c r="B161" s="472" t="s">
        <v>688</v>
      </c>
      <c r="C161" s="428" t="s">
        <v>4</v>
      </c>
      <c r="D161" s="506">
        <v>4</v>
      </c>
      <c r="E161" s="507"/>
      <c r="F161" s="443"/>
      <c r="P161" s="438"/>
    </row>
    <row r="162" spans="1:16" s="437" customFormat="1" ht="14.25">
      <c r="A162" s="458"/>
      <c r="B162" s="472" t="s">
        <v>689</v>
      </c>
      <c r="C162" s="428" t="s">
        <v>4</v>
      </c>
      <c r="D162" s="506">
        <v>1</v>
      </c>
      <c r="E162" s="507"/>
      <c r="F162" s="443"/>
      <c r="P162" s="438"/>
    </row>
    <row r="163" spans="1:16" s="437" customFormat="1" ht="14.25">
      <c r="A163" s="458"/>
      <c r="B163" s="472" t="s">
        <v>690</v>
      </c>
      <c r="C163" s="428" t="s">
        <v>4</v>
      </c>
      <c r="D163" s="506">
        <v>1</v>
      </c>
      <c r="E163" s="507"/>
      <c r="F163" s="443"/>
      <c r="P163" s="438"/>
    </row>
    <row r="164" spans="1:16" s="437" customFormat="1" ht="14.25">
      <c r="A164" s="458"/>
      <c r="B164" s="472" t="s">
        <v>691</v>
      </c>
      <c r="C164" s="428" t="s">
        <v>4</v>
      </c>
      <c r="D164" s="506">
        <v>4</v>
      </c>
      <c r="E164" s="507"/>
      <c r="F164" s="443"/>
      <c r="P164" s="438"/>
    </row>
    <row r="165" spans="1:16" s="437" customFormat="1" ht="14.25">
      <c r="A165" s="458"/>
      <c r="B165" s="472" t="s">
        <v>692</v>
      </c>
      <c r="C165" s="428" t="s">
        <v>4</v>
      </c>
      <c r="D165" s="506">
        <v>1</v>
      </c>
      <c r="E165" s="507"/>
      <c r="F165" s="443"/>
      <c r="P165" s="438"/>
    </row>
    <row r="166" spans="1:16" s="393" customFormat="1" ht="28.5">
      <c r="A166" s="435"/>
      <c r="B166" s="505" t="s">
        <v>693</v>
      </c>
      <c r="C166" s="503" t="s">
        <v>4</v>
      </c>
      <c r="D166" s="504">
        <v>4</v>
      </c>
      <c r="E166" s="430"/>
      <c r="F166" s="430"/>
      <c r="P166" s="394"/>
    </row>
    <row r="167" spans="1:16" s="393" customFormat="1" ht="28.5">
      <c r="A167" s="435"/>
      <c r="B167" s="505" t="s">
        <v>694</v>
      </c>
      <c r="C167" s="503" t="s">
        <v>4</v>
      </c>
      <c r="D167" s="504">
        <v>4</v>
      </c>
      <c r="E167" s="430"/>
      <c r="F167" s="430"/>
      <c r="P167" s="394"/>
    </row>
    <row r="168" spans="1:16" s="393" customFormat="1" ht="42.75">
      <c r="A168" s="435"/>
      <c r="B168" s="505" t="s">
        <v>695</v>
      </c>
      <c r="C168" s="503" t="s">
        <v>410</v>
      </c>
      <c r="D168" s="504">
        <v>1</v>
      </c>
      <c r="E168" s="430"/>
      <c r="F168" s="430"/>
      <c r="P168" s="394"/>
    </row>
    <row r="169" spans="1:16" s="393" customFormat="1">
      <c r="A169" s="435"/>
      <c r="B169" s="505" t="s">
        <v>696</v>
      </c>
      <c r="C169" s="503" t="s">
        <v>4</v>
      </c>
      <c r="D169" s="504">
        <v>1</v>
      </c>
      <c r="E169" s="430"/>
      <c r="F169" s="430"/>
      <c r="P169" s="394"/>
    </row>
    <row r="170" spans="1:16" s="393" customFormat="1">
      <c r="A170" s="435"/>
      <c r="B170" s="505" t="s">
        <v>697</v>
      </c>
      <c r="C170" s="503" t="s">
        <v>4</v>
      </c>
      <c r="D170" s="504">
        <v>4</v>
      </c>
      <c r="E170" s="430"/>
      <c r="F170" s="430"/>
      <c r="P170" s="394"/>
    </row>
    <row r="171" spans="1:16" s="393" customFormat="1">
      <c r="A171" s="435"/>
      <c r="B171" s="505" t="s">
        <v>698</v>
      </c>
      <c r="C171" s="503" t="s">
        <v>4</v>
      </c>
      <c r="D171" s="504">
        <v>2</v>
      </c>
      <c r="E171" s="430"/>
      <c r="F171" s="430"/>
      <c r="P171" s="394"/>
    </row>
    <row r="172" spans="1:16" s="393" customFormat="1">
      <c r="A172" s="435"/>
      <c r="B172" s="505" t="s">
        <v>699</v>
      </c>
      <c r="C172" s="503" t="s">
        <v>4</v>
      </c>
      <c r="D172" s="504">
        <v>2</v>
      </c>
      <c r="E172" s="430"/>
      <c r="F172" s="430"/>
      <c r="P172" s="394"/>
    </row>
    <row r="173" spans="1:16" s="393" customFormat="1">
      <c r="A173" s="435"/>
      <c r="B173" s="505" t="s">
        <v>700</v>
      </c>
      <c r="C173" s="503" t="s">
        <v>410</v>
      </c>
      <c r="D173" s="504">
        <v>1</v>
      </c>
      <c r="E173" s="430"/>
      <c r="F173" s="430"/>
      <c r="P173" s="394"/>
    </row>
    <row r="174" spans="1:16" s="393" customFormat="1">
      <c r="A174" s="435"/>
      <c r="B174" s="505" t="s">
        <v>701</v>
      </c>
      <c r="C174" s="503" t="s">
        <v>410</v>
      </c>
      <c r="D174" s="504">
        <v>1</v>
      </c>
      <c r="E174" s="430"/>
      <c r="F174" s="430"/>
      <c r="P174" s="394"/>
    </row>
    <row r="175" spans="1:16" s="393" customFormat="1" ht="28.5">
      <c r="A175" s="435"/>
      <c r="B175" s="508" t="s">
        <v>702</v>
      </c>
      <c r="C175" s="503" t="s">
        <v>410</v>
      </c>
      <c r="D175" s="504">
        <v>1</v>
      </c>
      <c r="E175" s="430"/>
      <c r="F175" s="430"/>
      <c r="P175" s="394"/>
    </row>
    <row r="176" spans="1:16" s="393" customFormat="1">
      <c r="A176" s="435"/>
      <c r="B176" s="472"/>
      <c r="C176" s="429"/>
      <c r="D176" s="441"/>
      <c r="E176" s="471"/>
      <c r="F176" s="426"/>
      <c r="P176" s="394"/>
    </row>
    <row r="177" spans="1:16" s="393" customFormat="1" ht="28.5">
      <c r="A177" s="435" t="s">
        <v>641</v>
      </c>
      <c r="B177" s="428" t="s">
        <v>646</v>
      </c>
      <c r="C177" s="429" t="s">
        <v>4</v>
      </c>
      <c r="D177" s="459">
        <v>11</v>
      </c>
      <c r="E177" s="430"/>
      <c r="F177" s="430">
        <f>D177*E177</f>
        <v>0</v>
      </c>
      <c r="P177" s="394"/>
    </row>
    <row r="178" spans="1:16" s="393" customFormat="1">
      <c r="A178" s="435"/>
      <c r="B178" s="428"/>
      <c r="C178" s="429"/>
      <c r="D178" s="470"/>
      <c r="E178" s="471"/>
      <c r="F178" s="426"/>
      <c r="P178" s="394"/>
    </row>
    <row r="179" spans="1:16" s="393" customFormat="1" ht="28.5">
      <c r="A179" s="435" t="s">
        <v>643</v>
      </c>
      <c r="B179" s="428" t="s">
        <v>648</v>
      </c>
      <c r="C179" s="429" t="s">
        <v>124</v>
      </c>
      <c r="D179" s="459">
        <v>468</v>
      </c>
      <c r="E179" s="430"/>
      <c r="F179" s="430">
        <f>D179*E179</f>
        <v>0</v>
      </c>
      <c r="P179" s="394"/>
    </row>
    <row r="180" spans="1:16" s="393" customFormat="1">
      <c r="A180" s="435"/>
      <c r="B180" s="472"/>
      <c r="C180" s="429"/>
      <c r="D180" s="441"/>
      <c r="E180" s="471"/>
      <c r="F180" s="426"/>
      <c r="P180" s="394"/>
    </row>
    <row r="181" spans="1:16" s="393" customFormat="1" ht="28.5">
      <c r="A181" s="435" t="s">
        <v>645</v>
      </c>
      <c r="B181" s="428" t="s">
        <v>650</v>
      </c>
      <c r="C181" s="429" t="s">
        <v>4</v>
      </c>
      <c r="D181" s="459">
        <v>1</v>
      </c>
      <c r="E181" s="430"/>
      <c r="F181" s="430">
        <f>D181*E181</f>
        <v>0</v>
      </c>
      <c r="P181" s="394"/>
    </row>
    <row r="182" spans="1:16" s="393" customFormat="1">
      <c r="A182" s="435"/>
      <c r="B182" s="428"/>
      <c r="C182" s="429"/>
      <c r="D182" s="470"/>
      <c r="E182" s="471"/>
      <c r="F182" s="426"/>
      <c r="P182" s="394"/>
    </row>
    <row r="183" spans="1:16" s="393" customFormat="1">
      <c r="A183" s="435" t="s">
        <v>647</v>
      </c>
      <c r="B183" s="428" t="s">
        <v>652</v>
      </c>
      <c r="C183" s="429" t="s">
        <v>4</v>
      </c>
      <c r="D183" s="459">
        <v>1</v>
      </c>
      <c r="E183" s="430"/>
      <c r="F183" s="430">
        <f>D183*E183</f>
        <v>0</v>
      </c>
      <c r="P183" s="394"/>
    </row>
    <row r="184" spans="1:16" s="393" customFormat="1">
      <c r="A184" s="458"/>
      <c r="B184" s="472"/>
      <c r="C184" s="429"/>
      <c r="D184" s="441"/>
      <c r="E184" s="471"/>
      <c r="F184" s="426"/>
      <c r="P184" s="394"/>
    </row>
    <row r="185" spans="1:16" s="393" customFormat="1">
      <c r="A185" s="422" t="s">
        <v>626</v>
      </c>
      <c r="B185" s="423" t="s">
        <v>653</v>
      </c>
      <c r="C185" s="444"/>
      <c r="D185" s="445"/>
      <c r="E185" s="446"/>
      <c r="F185" s="392">
        <f>SUM(F134:F183)</f>
        <v>0</v>
      </c>
      <c r="G185" s="447"/>
      <c r="H185" s="394"/>
      <c r="P185" s="390"/>
    </row>
    <row r="186" spans="1:16" s="393" customFormat="1">
      <c r="A186" s="439"/>
      <c r="B186" s="415"/>
      <c r="C186" s="440"/>
      <c r="D186" s="441"/>
      <c r="E186" s="442"/>
      <c r="F186" s="443"/>
      <c r="G186" s="437"/>
      <c r="P186" s="438"/>
    </row>
    <row r="187" spans="1:16">
      <c r="A187" s="422" t="s">
        <v>654</v>
      </c>
      <c r="B187" s="423" t="s">
        <v>655</v>
      </c>
      <c r="C187" s="423"/>
      <c r="D187" s="424"/>
      <c r="E187" s="425"/>
      <c r="F187" s="426"/>
      <c r="G187" s="393"/>
      <c r="P187" s="394"/>
    </row>
    <row r="188" spans="1:16" s="393" customFormat="1">
      <c r="A188" s="458"/>
      <c r="B188" s="428"/>
      <c r="C188" s="429"/>
      <c r="D188" s="470"/>
      <c r="E188" s="471"/>
      <c r="F188" s="426"/>
      <c r="P188" s="394"/>
    </row>
    <row r="189" spans="1:16" s="437" customFormat="1" ht="25.5" customHeight="1">
      <c r="A189" s="435" t="s">
        <v>397</v>
      </c>
      <c r="B189" s="436" t="s">
        <v>656</v>
      </c>
      <c r="C189" s="451" t="s">
        <v>66</v>
      </c>
      <c r="D189" s="487">
        <v>20</v>
      </c>
      <c r="E189" s="452"/>
      <c r="F189" s="452">
        <f>D189*E189</f>
        <v>0</v>
      </c>
      <c r="G189" s="393"/>
      <c r="J189" s="415"/>
      <c r="P189" s="394"/>
    </row>
    <row r="190" spans="1:16" s="393" customFormat="1">
      <c r="A190" s="435"/>
      <c r="B190" s="472"/>
      <c r="C190" s="451"/>
      <c r="D190" s="453"/>
      <c r="E190" s="488"/>
      <c r="F190" s="394"/>
      <c r="P190" s="394"/>
    </row>
    <row r="191" spans="1:16" s="437" customFormat="1" ht="20.25" customHeight="1">
      <c r="A191" s="435" t="s">
        <v>398</v>
      </c>
      <c r="B191" s="436" t="s">
        <v>657</v>
      </c>
      <c r="C191" s="451" t="s">
        <v>66</v>
      </c>
      <c r="D191" s="487">
        <v>12</v>
      </c>
      <c r="E191" s="452"/>
      <c r="F191" s="452">
        <f>D191*E191</f>
        <v>0</v>
      </c>
      <c r="G191" s="393"/>
      <c r="J191" s="415"/>
      <c r="P191" s="394"/>
    </row>
    <row r="192" spans="1:16" s="393" customFormat="1">
      <c r="A192" s="435"/>
      <c r="B192" s="472"/>
      <c r="C192" s="451"/>
      <c r="D192" s="453"/>
      <c r="E192" s="488"/>
      <c r="F192" s="394"/>
      <c r="P192" s="394"/>
    </row>
    <row r="193" spans="1:16" s="437" customFormat="1" ht="17.25" customHeight="1">
      <c r="A193" s="435" t="s">
        <v>574</v>
      </c>
      <c r="B193" s="436" t="s">
        <v>658</v>
      </c>
      <c r="C193" s="451" t="s">
        <v>66</v>
      </c>
      <c r="D193" s="487">
        <v>5</v>
      </c>
      <c r="E193" s="452"/>
      <c r="F193" s="452">
        <f>D193*E193</f>
        <v>0</v>
      </c>
      <c r="G193" s="393"/>
      <c r="J193" s="415"/>
      <c r="P193" s="394"/>
    </row>
    <row r="194" spans="1:16" s="393" customFormat="1">
      <c r="A194" s="435"/>
      <c r="B194" s="472"/>
      <c r="C194" s="451"/>
      <c r="D194" s="453"/>
      <c r="E194" s="488"/>
      <c r="F194" s="394"/>
      <c r="P194" s="394"/>
    </row>
    <row r="195" spans="1:16" s="437" customFormat="1" ht="28.5">
      <c r="A195" s="435" t="s">
        <v>621</v>
      </c>
      <c r="B195" s="436" t="s">
        <v>660</v>
      </c>
      <c r="C195" s="451" t="s">
        <v>66</v>
      </c>
      <c r="D195" s="487">
        <v>15</v>
      </c>
      <c r="E195" s="452"/>
      <c r="F195" s="452">
        <f>D195*E195</f>
        <v>0</v>
      </c>
      <c r="G195" s="393"/>
      <c r="J195" s="415"/>
      <c r="P195" s="394"/>
    </row>
    <row r="196" spans="1:16" s="393" customFormat="1">
      <c r="A196" s="458"/>
      <c r="B196" s="472"/>
      <c r="C196" s="429"/>
      <c r="D196" s="441"/>
      <c r="E196" s="471"/>
      <c r="F196" s="426"/>
      <c r="P196" s="394"/>
    </row>
    <row r="197" spans="1:16" s="393" customFormat="1">
      <c r="A197" s="422" t="s">
        <v>654</v>
      </c>
      <c r="B197" s="423" t="s">
        <v>661</v>
      </c>
      <c r="C197" s="444"/>
      <c r="D197" s="445"/>
      <c r="E197" s="446"/>
      <c r="F197" s="392">
        <f>SUM(F189:F195)</f>
        <v>0</v>
      </c>
      <c r="G197" s="447"/>
      <c r="H197" s="394"/>
      <c r="P197" s="390"/>
    </row>
    <row r="198" spans="1:16" s="393" customFormat="1">
      <c r="A198" s="458"/>
      <c r="B198" s="472"/>
      <c r="C198" s="429"/>
      <c r="D198" s="441"/>
      <c r="E198" s="471"/>
      <c r="F198" s="426"/>
      <c r="P198" s="394"/>
    </row>
    <row r="199" spans="1:16">
      <c r="A199" s="422" t="s">
        <v>662</v>
      </c>
      <c r="B199" s="423" t="s">
        <v>663</v>
      </c>
      <c r="C199" s="423"/>
      <c r="D199" s="424"/>
      <c r="E199" s="425"/>
      <c r="F199" s="426"/>
      <c r="G199" s="393"/>
      <c r="P199" s="394"/>
    </row>
    <row r="200" spans="1:16" s="393" customFormat="1">
      <c r="A200" s="458"/>
      <c r="B200" s="428"/>
      <c r="C200" s="429"/>
      <c r="D200" s="470"/>
      <c r="E200" s="471"/>
      <c r="F200" s="426"/>
      <c r="P200" s="394"/>
    </row>
    <row r="201" spans="1:16" s="437" customFormat="1" ht="38.25" customHeight="1">
      <c r="A201" s="435" t="s">
        <v>397</v>
      </c>
      <c r="B201" s="436" t="s">
        <v>664</v>
      </c>
      <c r="C201" s="429" t="s">
        <v>410</v>
      </c>
      <c r="D201" s="459">
        <v>1</v>
      </c>
      <c r="E201" s="430"/>
      <c r="F201" s="430">
        <f>D201*E201</f>
        <v>0</v>
      </c>
      <c r="G201" s="393"/>
      <c r="J201" s="415"/>
      <c r="P201" s="394"/>
    </row>
    <row r="202" spans="1:16" s="393" customFormat="1">
      <c r="A202" s="458"/>
      <c r="B202" s="428"/>
      <c r="C202" s="429"/>
      <c r="D202" s="470"/>
      <c r="E202" s="471"/>
      <c r="F202" s="426"/>
      <c r="P202" s="394"/>
    </row>
    <row r="203" spans="1:16" s="437" customFormat="1" ht="22.5" customHeight="1">
      <c r="A203" s="435" t="s">
        <v>398</v>
      </c>
      <c r="B203" s="436" t="s">
        <v>665</v>
      </c>
      <c r="C203" s="429" t="s">
        <v>410</v>
      </c>
      <c r="D203" s="459">
        <v>1</v>
      </c>
      <c r="E203" s="430"/>
      <c r="F203" s="430">
        <f>D203*E203</f>
        <v>0</v>
      </c>
      <c r="G203" s="393"/>
      <c r="J203" s="415"/>
      <c r="P203" s="394"/>
    </row>
    <row r="204" spans="1:16" s="393" customFormat="1">
      <c r="A204" s="458"/>
      <c r="B204" s="472"/>
      <c r="C204" s="429"/>
      <c r="D204" s="441"/>
      <c r="E204" s="471"/>
      <c r="F204" s="426"/>
      <c r="P204" s="394"/>
    </row>
    <row r="205" spans="1:16" s="393" customFormat="1">
      <c r="A205" s="422" t="s">
        <v>662</v>
      </c>
      <c r="B205" s="423" t="s">
        <v>666</v>
      </c>
      <c r="C205" s="444"/>
      <c r="D205" s="445"/>
      <c r="E205" s="446"/>
      <c r="F205" s="392">
        <f>SUM(F201:F203)</f>
        <v>0</v>
      </c>
      <c r="G205" s="447"/>
      <c r="H205" s="394"/>
      <c r="P205" s="390"/>
    </row>
    <row r="206" spans="1:16" s="393" customFormat="1" ht="14.25" customHeight="1">
      <c r="A206" s="439"/>
      <c r="B206" s="423"/>
      <c r="C206" s="444"/>
      <c r="D206" s="445"/>
      <c r="E206" s="446"/>
      <c r="F206" s="468"/>
      <c r="G206" s="447"/>
      <c r="H206" s="394"/>
      <c r="P206" s="390"/>
    </row>
    <row r="207" spans="1:16" s="399" customFormat="1" ht="18.75" customHeight="1">
      <c r="A207" s="489" t="s">
        <v>667</v>
      </c>
      <c r="B207" s="490" t="s">
        <v>668</v>
      </c>
      <c r="C207" s="491"/>
      <c r="D207" s="492"/>
      <c r="E207" s="493"/>
      <c r="F207" s="405">
        <f>SUM(F205+F197+F185)</f>
        <v>0</v>
      </c>
      <c r="G207" s="479"/>
      <c r="P207" s="401"/>
    </row>
    <row r="208" spans="1:16" s="393" customFormat="1">
      <c r="A208" s="383"/>
      <c r="B208" s="391"/>
      <c r="C208" s="391"/>
      <c r="D208" s="387"/>
      <c r="E208" s="388"/>
      <c r="F208" s="389"/>
      <c r="G208" s="374"/>
      <c r="P208" s="390"/>
    </row>
    <row r="210" spans="1:16" s="393" customFormat="1">
      <c r="A210" s="422" t="s">
        <v>676</v>
      </c>
      <c r="B210" s="509" t="s">
        <v>703</v>
      </c>
      <c r="C210" s="510"/>
      <c r="D210" s="470"/>
      <c r="E210" s="425"/>
      <c r="F210" s="426"/>
      <c r="P210" s="394"/>
    </row>
    <row r="211" spans="1:16" s="393" customFormat="1">
      <c r="A211" s="439"/>
      <c r="B211" s="423"/>
      <c r="C211" s="510"/>
      <c r="D211" s="432"/>
      <c r="E211" s="433"/>
      <c r="F211" s="434"/>
      <c r="P211" s="394"/>
    </row>
    <row r="212" spans="1:16" s="393" customFormat="1">
      <c r="A212" s="383"/>
      <c r="B212" s="384"/>
      <c r="C212" s="384"/>
      <c r="D212" s="385"/>
      <c r="E212" s="380"/>
      <c r="F212" s="381"/>
      <c r="G212" s="374"/>
      <c r="P212" s="382"/>
    </row>
    <row r="213" spans="1:16">
      <c r="A213" s="422" t="s">
        <v>569</v>
      </c>
      <c r="B213" s="423" t="s">
        <v>49</v>
      </c>
      <c r="C213" s="423"/>
      <c r="D213" s="424"/>
      <c r="E213" s="425"/>
      <c r="F213" s="426"/>
      <c r="G213" s="393"/>
      <c r="P213" s="394"/>
    </row>
    <row r="214" spans="1:16" s="393" customFormat="1">
      <c r="A214" s="383"/>
      <c r="B214" s="384"/>
      <c r="C214" s="384"/>
      <c r="D214" s="385"/>
      <c r="E214" s="380"/>
      <c r="F214" s="381"/>
      <c r="G214" s="374"/>
      <c r="P214" s="382"/>
    </row>
    <row r="215" spans="1:16" s="393" customFormat="1">
      <c r="A215" s="421" t="s">
        <v>570</v>
      </c>
      <c r="B215" s="391" t="s">
        <v>571</v>
      </c>
      <c r="C215" s="391"/>
      <c r="D215" s="387"/>
      <c r="E215" s="388"/>
      <c r="F215" s="389"/>
      <c r="G215" s="374"/>
      <c r="P215" s="390"/>
    </row>
    <row r="216" spans="1:16" s="393" customFormat="1">
      <c r="A216" s="383"/>
      <c r="B216" s="384"/>
      <c r="C216" s="384"/>
      <c r="D216" s="385"/>
      <c r="E216" s="380"/>
      <c r="F216" s="381"/>
      <c r="G216" s="374"/>
      <c r="P216" s="382"/>
    </row>
    <row r="217" spans="1:16" s="393" customFormat="1" ht="42.75">
      <c r="A217" s="427" t="s">
        <v>397</v>
      </c>
      <c r="B217" s="428" t="s">
        <v>572</v>
      </c>
      <c r="C217" s="429" t="s">
        <v>66</v>
      </c>
      <c r="D217" s="385">
        <v>1</v>
      </c>
      <c r="E217" s="430"/>
      <c r="F217" s="430">
        <f>D217*E217</f>
        <v>0</v>
      </c>
      <c r="G217" s="374"/>
      <c r="P217" s="382"/>
    </row>
    <row r="218" spans="1:16" s="393" customFormat="1">
      <c r="A218" s="431"/>
      <c r="B218" s="423"/>
      <c r="C218" s="423"/>
      <c r="D218" s="432"/>
      <c r="E218" s="433"/>
      <c r="F218" s="434"/>
      <c r="P218" s="394"/>
    </row>
    <row r="219" spans="1:16" s="437" customFormat="1" ht="12.75" customHeight="1">
      <c r="A219" s="435" t="s">
        <v>398</v>
      </c>
      <c r="B219" s="436" t="s">
        <v>573</v>
      </c>
      <c r="C219" s="429" t="s">
        <v>66</v>
      </c>
      <c r="D219" s="385">
        <v>1</v>
      </c>
      <c r="E219" s="430"/>
      <c r="F219" s="430">
        <f>D219*E219</f>
        <v>0</v>
      </c>
      <c r="G219" s="393"/>
      <c r="J219" s="415"/>
      <c r="P219" s="394"/>
    </row>
    <row r="220" spans="1:16" s="437" customFormat="1" ht="12.75" customHeight="1">
      <c r="A220" s="435"/>
      <c r="B220" s="436"/>
      <c r="C220" s="429"/>
      <c r="D220" s="385"/>
      <c r="E220" s="430"/>
      <c r="F220" s="430"/>
      <c r="G220" s="393"/>
      <c r="J220" s="415"/>
      <c r="P220" s="394"/>
    </row>
    <row r="221" spans="1:16" s="437" customFormat="1" ht="85.5">
      <c r="A221" s="435" t="s">
        <v>574</v>
      </c>
      <c r="B221" s="436" t="s">
        <v>575</v>
      </c>
      <c r="C221" s="429" t="s">
        <v>66</v>
      </c>
      <c r="D221" s="385">
        <v>1</v>
      </c>
      <c r="E221" s="430"/>
      <c r="F221" s="430">
        <f>D221*E221</f>
        <v>0</v>
      </c>
      <c r="J221" s="415"/>
      <c r="P221" s="438"/>
    </row>
    <row r="222" spans="1:16" s="393" customFormat="1" ht="11.25" customHeight="1">
      <c r="A222" s="439"/>
      <c r="B222" s="415"/>
      <c r="C222" s="440"/>
      <c r="D222" s="441"/>
      <c r="E222" s="442"/>
      <c r="F222" s="443"/>
      <c r="G222" s="437"/>
      <c r="P222" s="438"/>
    </row>
    <row r="223" spans="1:16" s="393" customFormat="1" ht="18" customHeight="1">
      <c r="A223" s="422" t="s">
        <v>570</v>
      </c>
      <c r="B223" s="423" t="s">
        <v>576</v>
      </c>
      <c r="C223" s="444"/>
      <c r="D223" s="445"/>
      <c r="E223" s="446"/>
      <c r="F223" s="392">
        <f>SUM(F217:F221)</f>
        <v>0</v>
      </c>
      <c r="G223" s="447"/>
      <c r="H223" s="394"/>
      <c r="P223" s="390"/>
    </row>
    <row r="224" spans="1:16" s="393" customFormat="1">
      <c r="A224" s="439"/>
      <c r="B224" s="423"/>
      <c r="C224" s="444"/>
      <c r="D224" s="445"/>
      <c r="E224" s="446"/>
      <c r="F224" s="430"/>
      <c r="G224" s="447"/>
      <c r="H224" s="394"/>
      <c r="P224" s="390"/>
    </row>
    <row r="225" spans="1:16" s="393" customFormat="1">
      <c r="A225" s="460" t="s">
        <v>569</v>
      </c>
      <c r="B225" s="396" t="s">
        <v>582</v>
      </c>
      <c r="C225" s="396"/>
      <c r="D225" s="397"/>
      <c r="E225" s="461"/>
      <c r="F225" s="392">
        <f>SUM(F223)</f>
        <v>0</v>
      </c>
      <c r="G225" s="374"/>
      <c r="P225" s="390"/>
    </row>
    <row r="226" spans="1:16" s="393" customFormat="1">
      <c r="A226" s="421"/>
      <c r="B226" s="391"/>
      <c r="C226" s="391"/>
      <c r="D226" s="387"/>
      <c r="E226" s="446"/>
      <c r="F226" s="389"/>
      <c r="G226" s="374"/>
      <c r="P226" s="390"/>
    </row>
    <row r="227" spans="1:16" s="393" customFormat="1">
      <c r="A227" s="421"/>
      <c r="B227" s="391"/>
      <c r="C227" s="391"/>
      <c r="D227" s="387"/>
      <c r="E227" s="446"/>
      <c r="F227" s="389"/>
      <c r="G227" s="374"/>
      <c r="P227" s="390"/>
    </row>
    <row r="228" spans="1:16" s="393" customFormat="1">
      <c r="A228" s="421" t="s">
        <v>577</v>
      </c>
      <c r="B228" s="391" t="s">
        <v>704</v>
      </c>
      <c r="C228" s="391"/>
      <c r="D228" s="387"/>
      <c r="E228" s="388"/>
      <c r="F228" s="389"/>
      <c r="G228" s="374"/>
      <c r="P228" s="390"/>
    </row>
    <row r="229" spans="1:16" s="393" customFormat="1">
      <c r="A229" s="383"/>
      <c r="B229" s="384"/>
      <c r="C229" s="384"/>
      <c r="D229" s="385"/>
      <c r="E229" s="380"/>
      <c r="F229" s="381"/>
      <c r="G229" s="374"/>
      <c r="P229" s="382"/>
    </row>
    <row r="230" spans="1:16" s="437" customFormat="1" ht="57.75" customHeight="1">
      <c r="A230" s="435" t="s">
        <v>397</v>
      </c>
      <c r="B230" s="436" t="s">
        <v>705</v>
      </c>
      <c r="C230" s="429" t="s">
        <v>410</v>
      </c>
      <c r="D230" s="385">
        <v>1</v>
      </c>
      <c r="E230" s="430"/>
      <c r="F230" s="430">
        <f>D230*E230</f>
        <v>0</v>
      </c>
      <c r="G230" s="393"/>
      <c r="J230" s="415"/>
      <c r="P230" s="394"/>
    </row>
    <row r="231" spans="1:16" s="437" customFormat="1" ht="12.75" customHeight="1">
      <c r="A231" s="435"/>
      <c r="B231" s="436"/>
      <c r="C231" s="429"/>
      <c r="D231" s="385"/>
      <c r="E231" s="430"/>
      <c r="F231" s="430"/>
      <c r="G231" s="393"/>
      <c r="J231" s="415"/>
      <c r="P231" s="394"/>
    </row>
    <row r="232" spans="1:16" s="437" customFormat="1" ht="42.75" customHeight="1">
      <c r="A232" s="435" t="s">
        <v>398</v>
      </c>
      <c r="B232" s="436" t="s">
        <v>706</v>
      </c>
      <c r="C232" s="429" t="s">
        <v>410</v>
      </c>
      <c r="D232" s="385">
        <v>1</v>
      </c>
      <c r="E232" s="430"/>
      <c r="F232" s="430">
        <f>D232*E232</f>
        <v>0</v>
      </c>
      <c r="J232" s="415"/>
      <c r="P232" s="438"/>
    </row>
    <row r="233" spans="1:16" s="393" customFormat="1">
      <c r="A233" s="511"/>
      <c r="B233" s="428"/>
      <c r="C233" s="451"/>
      <c r="D233" s="512"/>
      <c r="E233" s="488"/>
      <c r="F233" s="394"/>
      <c r="P233" s="394"/>
    </row>
    <row r="234" spans="1:16" ht="42.75">
      <c r="A234" s="435" t="s">
        <v>574</v>
      </c>
      <c r="B234" s="428" t="s">
        <v>707</v>
      </c>
      <c r="C234" s="451" t="s">
        <v>3</v>
      </c>
      <c r="D234" s="487">
        <v>15</v>
      </c>
      <c r="E234" s="452"/>
      <c r="F234" s="452">
        <f>D234*E234</f>
        <v>0</v>
      </c>
    </row>
    <row r="235" spans="1:16">
      <c r="A235" s="513"/>
      <c r="C235" s="514"/>
      <c r="D235" s="487"/>
      <c r="E235" s="449"/>
      <c r="F235" s="382"/>
    </row>
    <row r="236" spans="1:16" ht="42.75">
      <c r="A236" s="435" t="s">
        <v>621</v>
      </c>
      <c r="B236" s="428" t="s">
        <v>708</v>
      </c>
      <c r="C236" s="451" t="s">
        <v>410</v>
      </c>
      <c r="D236" s="487">
        <v>1</v>
      </c>
      <c r="E236" s="452"/>
      <c r="F236" s="452">
        <f>D236*E236</f>
        <v>0</v>
      </c>
    </row>
    <row r="237" spans="1:16">
      <c r="A237" s="513"/>
      <c r="C237" s="514"/>
      <c r="D237" s="487"/>
      <c r="E237" s="449"/>
      <c r="F237" s="382"/>
    </row>
    <row r="238" spans="1:16" ht="42.75">
      <c r="A238" s="435" t="s">
        <v>633</v>
      </c>
      <c r="B238" s="428" t="s">
        <v>709</v>
      </c>
      <c r="C238" s="451" t="s">
        <v>410</v>
      </c>
      <c r="D238" s="487">
        <v>2</v>
      </c>
      <c r="E238" s="452"/>
      <c r="F238" s="452">
        <f>D238*E238</f>
        <v>0</v>
      </c>
    </row>
    <row r="239" spans="1:16" s="437" customFormat="1" ht="12.75" customHeight="1">
      <c r="A239" s="511"/>
      <c r="B239" s="436"/>
      <c r="C239" s="515"/>
      <c r="D239" s="385"/>
      <c r="E239" s="507"/>
      <c r="F239" s="443"/>
      <c r="G239" s="393"/>
      <c r="J239" s="415"/>
      <c r="P239" s="394"/>
    </row>
    <row r="240" spans="1:16" s="393" customFormat="1" ht="126" customHeight="1">
      <c r="A240" s="435" t="s">
        <v>635</v>
      </c>
      <c r="B240" s="428" t="s">
        <v>710</v>
      </c>
      <c r="C240" s="429" t="s">
        <v>711</v>
      </c>
      <c r="D240" s="459">
        <v>1</v>
      </c>
      <c r="E240" s="430"/>
      <c r="F240" s="430">
        <f>D240*E240</f>
        <v>0</v>
      </c>
      <c r="P240" s="394"/>
    </row>
    <row r="241" spans="1:16" s="393" customFormat="1" ht="9.75" customHeight="1">
      <c r="A241" s="439"/>
      <c r="B241" s="423"/>
      <c r="C241" s="444"/>
      <c r="D241" s="445"/>
      <c r="E241" s="446"/>
      <c r="F241" s="430"/>
      <c r="G241" s="447"/>
      <c r="H241" s="394"/>
      <c r="P241" s="390"/>
    </row>
    <row r="242" spans="1:16" s="393" customFormat="1" ht="21.75" customHeight="1">
      <c r="A242" s="460" t="s">
        <v>577</v>
      </c>
      <c r="B242" s="396" t="s">
        <v>712</v>
      </c>
      <c r="C242" s="396"/>
      <c r="D242" s="397"/>
      <c r="E242" s="461"/>
      <c r="F242" s="392">
        <f>SUM(F229:F240)</f>
        <v>0</v>
      </c>
      <c r="G242" s="374"/>
      <c r="P242" s="390"/>
    </row>
    <row r="243" spans="1:16" s="393" customFormat="1">
      <c r="A243" s="421"/>
      <c r="B243" s="391"/>
      <c r="C243" s="391"/>
      <c r="D243" s="387"/>
      <c r="E243" s="446"/>
      <c r="F243" s="389"/>
      <c r="G243" s="374"/>
      <c r="P243" s="390"/>
    </row>
    <row r="244" spans="1:16" s="393" customFormat="1">
      <c r="A244" s="421"/>
      <c r="B244" s="391"/>
      <c r="C244" s="391"/>
      <c r="D244" s="387"/>
      <c r="E244" s="446"/>
      <c r="F244" s="389"/>
      <c r="G244" s="374"/>
      <c r="P244" s="390"/>
    </row>
    <row r="245" spans="1:16" s="393" customFormat="1">
      <c r="A245" s="421" t="s">
        <v>713</v>
      </c>
      <c r="B245" s="391" t="s">
        <v>399</v>
      </c>
      <c r="C245" s="391"/>
      <c r="D245" s="387"/>
      <c r="E245" s="388"/>
      <c r="F245" s="389"/>
      <c r="G245" s="374"/>
      <c r="P245" s="390"/>
    </row>
    <row r="246" spans="1:16" s="393" customFormat="1">
      <c r="A246" s="435"/>
      <c r="B246" s="428"/>
      <c r="C246" s="429"/>
      <c r="D246" s="470"/>
      <c r="E246" s="471"/>
      <c r="F246" s="426"/>
      <c r="P246" s="394"/>
    </row>
    <row r="247" spans="1:16" s="393" customFormat="1" ht="42.75">
      <c r="A247" s="435" t="s">
        <v>397</v>
      </c>
      <c r="B247" s="428" t="s">
        <v>714</v>
      </c>
      <c r="C247" s="429" t="s">
        <v>587</v>
      </c>
      <c r="D247" s="459">
        <v>2.2000000000000002</v>
      </c>
      <c r="E247" s="430"/>
      <c r="F247" s="430">
        <f>D247*E247</f>
        <v>0</v>
      </c>
      <c r="P247" s="394"/>
    </row>
    <row r="248" spans="1:16" s="393" customFormat="1">
      <c r="A248" s="435"/>
      <c r="B248" s="428"/>
      <c r="C248" s="429"/>
      <c r="D248" s="470"/>
      <c r="E248" s="471"/>
      <c r="F248" s="426"/>
      <c r="P248" s="394"/>
    </row>
    <row r="249" spans="1:16" s="437" customFormat="1" ht="80.25" customHeight="1">
      <c r="A249" s="435" t="s">
        <v>398</v>
      </c>
      <c r="B249" s="436" t="s">
        <v>715</v>
      </c>
      <c r="C249" s="429" t="s">
        <v>124</v>
      </c>
      <c r="D249" s="459">
        <v>5</v>
      </c>
      <c r="E249" s="430"/>
      <c r="F249" s="430">
        <f>D249*E249</f>
        <v>0</v>
      </c>
      <c r="G249" s="393"/>
      <c r="J249" s="415"/>
      <c r="P249" s="394"/>
    </row>
    <row r="250" spans="1:16">
      <c r="A250" s="427"/>
      <c r="C250" s="514"/>
      <c r="D250" s="459"/>
    </row>
    <row r="251" spans="1:16" s="393" customFormat="1" ht="28.5">
      <c r="A251" s="435" t="s">
        <v>574</v>
      </c>
      <c r="B251" s="428" t="s">
        <v>716</v>
      </c>
      <c r="C251" s="429" t="s">
        <v>124</v>
      </c>
      <c r="D251" s="459">
        <v>5</v>
      </c>
      <c r="E251" s="430"/>
      <c r="F251" s="430">
        <f>D251*E251</f>
        <v>0</v>
      </c>
      <c r="P251" s="394"/>
    </row>
    <row r="252" spans="1:16">
      <c r="A252" s="427"/>
      <c r="C252" s="514"/>
      <c r="D252" s="459"/>
    </row>
    <row r="253" spans="1:16" s="437" customFormat="1" ht="28.5">
      <c r="A253" s="435" t="s">
        <v>621</v>
      </c>
      <c r="B253" s="436" t="s">
        <v>717</v>
      </c>
      <c r="C253" s="429" t="s">
        <v>587</v>
      </c>
      <c r="D253" s="459">
        <v>0.4</v>
      </c>
      <c r="E253" s="430"/>
      <c r="F253" s="430">
        <f>D253*E253</f>
        <v>0</v>
      </c>
      <c r="G253" s="393"/>
      <c r="J253" s="415"/>
      <c r="P253" s="394"/>
    </row>
    <row r="254" spans="1:16">
      <c r="A254" s="427"/>
      <c r="C254" s="514"/>
      <c r="D254" s="459"/>
    </row>
    <row r="255" spans="1:16" s="393" customFormat="1" ht="42.75">
      <c r="A255" s="435" t="s">
        <v>633</v>
      </c>
      <c r="B255" s="428" t="s">
        <v>642</v>
      </c>
      <c r="C255" s="429" t="s">
        <v>124</v>
      </c>
      <c r="D255" s="459">
        <v>8</v>
      </c>
      <c r="E255" s="430"/>
      <c r="F255" s="430">
        <f>D255*E255</f>
        <v>0</v>
      </c>
      <c r="P255" s="394"/>
    </row>
    <row r="256" spans="1:16" s="393" customFormat="1">
      <c r="A256" s="435"/>
      <c r="B256" s="428"/>
      <c r="C256" s="429"/>
      <c r="D256" s="470"/>
      <c r="E256" s="471"/>
      <c r="F256" s="426"/>
      <c r="P256" s="394"/>
    </row>
    <row r="257" spans="1:16" s="393" customFormat="1" ht="28.5">
      <c r="A257" s="435" t="s">
        <v>635</v>
      </c>
      <c r="B257" s="428" t="s">
        <v>644</v>
      </c>
      <c r="C257" s="429" t="s">
        <v>4</v>
      </c>
      <c r="D257" s="459">
        <v>2</v>
      </c>
      <c r="E257" s="430"/>
      <c r="F257" s="430">
        <f>D257*E257</f>
        <v>0</v>
      </c>
      <c r="P257" s="394"/>
    </row>
    <row r="258" spans="1:16" s="393" customFormat="1">
      <c r="A258" s="435"/>
      <c r="B258" s="428"/>
      <c r="C258" s="429"/>
      <c r="D258" s="470"/>
      <c r="E258" s="471"/>
      <c r="F258" s="426"/>
      <c r="P258" s="394"/>
    </row>
    <row r="259" spans="1:16" s="393" customFormat="1" ht="28.5">
      <c r="A259" s="435" t="s">
        <v>400</v>
      </c>
      <c r="B259" s="428" t="s">
        <v>648</v>
      </c>
      <c r="C259" s="429" t="s">
        <v>124</v>
      </c>
      <c r="D259" s="459">
        <v>6</v>
      </c>
      <c r="E259" s="430"/>
      <c r="F259" s="430">
        <f>D259*E259</f>
        <v>0</v>
      </c>
      <c r="P259" s="394"/>
    </row>
    <row r="260" spans="1:16" s="393" customFormat="1">
      <c r="A260" s="435"/>
      <c r="B260" s="428"/>
      <c r="C260" s="429"/>
      <c r="D260" s="459"/>
      <c r="E260" s="430"/>
      <c r="F260" s="430"/>
      <c r="P260" s="394"/>
    </row>
    <row r="261" spans="1:16" s="393" customFormat="1" ht="42.75">
      <c r="A261" s="435" t="s">
        <v>638</v>
      </c>
      <c r="B261" s="428" t="s">
        <v>594</v>
      </c>
      <c r="C261" s="429" t="s">
        <v>587</v>
      </c>
      <c r="D261" s="459">
        <v>1.8</v>
      </c>
      <c r="E261" s="430"/>
      <c r="F261" s="430">
        <f>D261*E261</f>
        <v>0</v>
      </c>
      <c r="P261" s="394"/>
    </row>
    <row r="262" spans="1:16" s="393" customFormat="1" ht="12.75" customHeight="1">
      <c r="A262" s="439"/>
      <c r="B262" s="415"/>
      <c r="C262" s="440"/>
      <c r="D262" s="453"/>
      <c r="E262" s="454"/>
      <c r="F262" s="438"/>
      <c r="G262" s="437"/>
      <c r="P262" s="438"/>
    </row>
    <row r="263" spans="1:16" s="437" customFormat="1" ht="27" customHeight="1">
      <c r="A263" s="435" t="s">
        <v>638</v>
      </c>
      <c r="B263" s="436" t="s">
        <v>718</v>
      </c>
      <c r="C263" s="429" t="s">
        <v>670</v>
      </c>
      <c r="D263" s="459">
        <v>2</v>
      </c>
      <c r="E263" s="430"/>
      <c r="F263" s="430">
        <f>D263*E263</f>
        <v>0</v>
      </c>
      <c r="G263" s="393"/>
      <c r="J263" s="415"/>
      <c r="P263" s="394"/>
    </row>
    <row r="264" spans="1:16" s="393" customFormat="1">
      <c r="A264" s="439"/>
      <c r="B264" s="423"/>
      <c r="C264" s="444"/>
      <c r="D264" s="445"/>
      <c r="E264" s="446"/>
      <c r="F264" s="430"/>
      <c r="G264" s="447"/>
      <c r="H264" s="394"/>
      <c r="P264" s="390"/>
    </row>
    <row r="265" spans="1:16" s="393" customFormat="1">
      <c r="A265" s="460" t="s">
        <v>713</v>
      </c>
      <c r="B265" s="396" t="s">
        <v>600</v>
      </c>
      <c r="C265" s="396"/>
      <c r="D265" s="397"/>
      <c r="E265" s="461"/>
      <c r="F265" s="392">
        <f>SUM(F247:F263)</f>
        <v>0</v>
      </c>
      <c r="G265" s="374"/>
      <c r="P265" s="390"/>
    </row>
    <row r="266" spans="1:16" s="393" customFormat="1">
      <c r="A266" s="421"/>
      <c r="B266" s="391"/>
      <c r="C266" s="391"/>
      <c r="D266" s="387"/>
      <c r="E266" s="446"/>
      <c r="F266" s="389"/>
      <c r="G266" s="374"/>
      <c r="P266" s="390"/>
    </row>
    <row r="268" spans="1:16">
      <c r="A268" s="374"/>
      <c r="B268" s="374"/>
      <c r="C268" s="374"/>
      <c r="D268" s="374"/>
      <c r="E268" s="374"/>
      <c r="F268" s="374"/>
      <c r="P268" s="390"/>
    </row>
    <row r="269" spans="1:16">
      <c r="A269" s="374"/>
      <c r="B269" s="374"/>
      <c r="C269" s="374"/>
      <c r="D269" s="374"/>
      <c r="E269" s="374"/>
      <c r="F269" s="374"/>
      <c r="P269" s="390"/>
    </row>
    <row r="270" spans="1:16">
      <c r="A270" s="374"/>
      <c r="B270" s="374"/>
      <c r="C270" s="374"/>
      <c r="D270" s="374"/>
      <c r="E270" s="374"/>
      <c r="F270" s="374"/>
    </row>
    <row r="271" spans="1:16" s="393" customFormat="1" ht="15.75" customHeight="1">
      <c r="G271" s="371"/>
      <c r="J271" s="394"/>
      <c r="P271" s="390"/>
    </row>
    <row r="272" spans="1:16" s="393" customFormat="1" ht="15.75" customHeight="1">
      <c r="G272" s="371"/>
      <c r="J272" s="394"/>
      <c r="P272" s="390"/>
    </row>
    <row r="273" spans="1:16" s="393" customFormat="1" ht="15.75" customHeight="1">
      <c r="G273" s="371"/>
      <c r="J273" s="394"/>
      <c r="P273" s="390"/>
    </row>
    <row r="274" spans="1:16">
      <c r="A274" s="374"/>
      <c r="B274" s="374"/>
      <c r="C274" s="374"/>
      <c r="D274" s="374"/>
      <c r="E274" s="374"/>
      <c r="F274" s="374"/>
      <c r="J274" s="390"/>
      <c r="P274" s="390"/>
    </row>
    <row r="275" spans="1:16" ht="15.75" thickBot="1">
      <c r="A275" s="374"/>
      <c r="B275" s="374"/>
      <c r="C275" s="374"/>
      <c r="D275" s="374"/>
      <c r="E275" s="374"/>
      <c r="F275" s="374"/>
      <c r="G275" s="371"/>
      <c r="I275" s="390"/>
      <c r="J275" s="406"/>
      <c r="P275" s="407"/>
    </row>
    <row r="276" spans="1:16" s="393" customFormat="1">
      <c r="A276" s="458"/>
      <c r="B276" s="472"/>
      <c r="C276" s="429"/>
      <c r="D276" s="441"/>
      <c r="E276" s="471"/>
      <c r="F276" s="426"/>
      <c r="P276" s="394"/>
    </row>
  </sheetData>
  <conditionalFormatting sqref="D230:D240 D153:D154 D161:D165">
    <cfRule type="cellIs" dxfId="4" priority="5" stopIfTrue="1" operator="greaterThan">
      <formula>0</formula>
    </cfRule>
  </conditionalFormatting>
  <conditionalFormatting sqref="F162:F165">
    <cfRule type="cellIs" dxfId="3" priority="4" stopIfTrue="1" operator="equal">
      <formula>0</formula>
    </cfRule>
  </conditionalFormatting>
  <conditionalFormatting sqref="F162:F165 E161:E165">
    <cfRule type="cellIs" dxfId="2" priority="2" stopIfTrue="1" operator="greaterThan">
      <formula>0</formula>
    </cfRule>
    <cfRule type="cellIs" dxfId="1" priority="3" stopIfTrue="1" operator="equal">
      <formula>0</formula>
    </cfRule>
  </conditionalFormatting>
  <conditionalFormatting sqref="F162:F165 E161:E165">
    <cfRule type="cellIs" dxfId="0" priority="1" stopIfTrue="1" operator="equal">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58F61-AC69-48AD-B3F8-79AC920E71D6}">
  <dimension ref="A1:F87"/>
  <sheetViews>
    <sheetView topLeftCell="A40" workbookViewId="0">
      <selection activeCell="F7" sqref="F7"/>
    </sheetView>
  </sheetViews>
  <sheetFormatPr defaultRowHeight="14.25"/>
  <cols>
    <col min="1" max="1" width="4.5703125" style="129" customWidth="1"/>
    <col min="2" max="2" width="56.42578125" style="129" bestFit="1" customWidth="1"/>
    <col min="3" max="4" width="9.140625" style="129"/>
    <col min="5" max="5" width="10.7109375" style="545" bestFit="1" customWidth="1"/>
    <col min="6" max="6" width="11.85546875" style="545" bestFit="1" customWidth="1"/>
    <col min="7" max="16384" width="9.140625" style="129"/>
  </cols>
  <sheetData>
    <row r="1" spans="1:6">
      <c r="B1" s="535"/>
    </row>
    <row r="2" spans="1:6" ht="15">
      <c r="A2" s="536" t="s">
        <v>726</v>
      </c>
      <c r="B2" s="534"/>
      <c r="C2" s="371"/>
      <c r="D2" s="371"/>
      <c r="E2" s="546"/>
      <c r="F2" s="546"/>
    </row>
    <row r="3" spans="1:6" ht="15">
      <c r="A3" s="536"/>
      <c r="B3" s="534"/>
      <c r="C3" s="371"/>
      <c r="D3" s="371"/>
      <c r="E3" s="546"/>
      <c r="F3" s="546"/>
    </row>
    <row r="4" spans="1:6" ht="15.75" thickBot="1">
      <c r="A4" s="536"/>
      <c r="B4" s="534"/>
      <c r="C4" s="371"/>
      <c r="D4" s="371"/>
      <c r="E4" s="546"/>
      <c r="F4" s="546"/>
    </row>
    <row r="5" spans="1:6" ht="15.75" thickBot="1">
      <c r="A5" s="537" t="s">
        <v>727</v>
      </c>
      <c r="B5" s="538"/>
      <c r="C5" s="539"/>
      <c r="D5" s="539"/>
      <c r="E5" s="547"/>
      <c r="F5" s="547">
        <f>+F41</f>
        <v>0</v>
      </c>
    </row>
    <row r="6" spans="1:6" ht="15.75" thickBot="1">
      <c r="A6" s="371"/>
      <c r="B6" s="534"/>
      <c r="C6" s="371"/>
      <c r="D6" s="371"/>
      <c r="E6" s="546"/>
      <c r="F6" s="546"/>
    </row>
    <row r="7" spans="1:6" ht="15.75" thickBot="1">
      <c r="A7" s="537" t="s">
        <v>728</v>
      </c>
      <c r="B7" s="538"/>
      <c r="C7" s="539"/>
      <c r="D7" s="539"/>
      <c r="E7" s="547"/>
      <c r="F7" s="547">
        <f>+F87</f>
        <v>0</v>
      </c>
    </row>
    <row r="8" spans="1:6" ht="15">
      <c r="A8" s="371"/>
      <c r="B8" s="534"/>
      <c r="C8" s="371"/>
      <c r="D8" s="371"/>
      <c r="E8" s="546"/>
      <c r="F8" s="546"/>
    </row>
    <row r="9" spans="1:6" ht="15" thickBot="1">
      <c r="B9" s="535"/>
    </row>
    <row r="10" spans="1:6" ht="15.75" thickTop="1" thickBot="1">
      <c r="A10" s="540"/>
      <c r="B10" s="541"/>
      <c r="C10" s="540"/>
      <c r="D10" s="540"/>
      <c r="E10" s="548"/>
      <c r="F10" s="548"/>
    </row>
    <row r="11" spans="1:6" ht="15.75" thickBot="1">
      <c r="A11" s="537" t="s">
        <v>729</v>
      </c>
      <c r="B11" s="542"/>
      <c r="C11" s="539"/>
      <c r="D11" s="539"/>
      <c r="E11" s="547"/>
      <c r="F11" s="547">
        <f>+F5+F7</f>
        <v>0</v>
      </c>
    </row>
    <row r="12" spans="1:6">
      <c r="B12" s="535"/>
    </row>
    <row r="13" spans="1:6">
      <c r="B13" s="535"/>
    </row>
    <row r="14" spans="1:6">
      <c r="A14" s="129">
        <v>1</v>
      </c>
      <c r="B14" s="528" t="s">
        <v>730</v>
      </c>
      <c r="C14" s="129" t="s">
        <v>761</v>
      </c>
      <c r="D14" s="129">
        <v>3</v>
      </c>
      <c r="F14" s="545">
        <f>+D14*E14</f>
        <v>0</v>
      </c>
    </row>
    <row r="16" spans="1:6" ht="51">
      <c r="A16" s="129">
        <v>2</v>
      </c>
      <c r="B16" s="543" t="s">
        <v>762</v>
      </c>
      <c r="C16" s="129" t="s">
        <v>410</v>
      </c>
      <c r="D16" s="129">
        <v>1</v>
      </c>
      <c r="F16" s="545">
        <f t="shared" ref="F16:F39" si="0">+D16*E16</f>
        <v>0</v>
      </c>
    </row>
    <row r="17" spans="1:6">
      <c r="B17" s="543"/>
    </row>
    <row r="18" spans="1:6" ht="25.5">
      <c r="A18" s="129">
        <v>3</v>
      </c>
      <c r="B18" s="543" t="s">
        <v>770</v>
      </c>
      <c r="C18" s="129" t="s">
        <v>410</v>
      </c>
      <c r="D18" s="129">
        <v>1</v>
      </c>
      <c r="F18" s="545">
        <f>+D18*E18</f>
        <v>0</v>
      </c>
    </row>
    <row r="19" spans="1:6">
      <c r="B19" s="528" t="s">
        <v>767</v>
      </c>
    </row>
    <row r="20" spans="1:6">
      <c r="B20" s="528" t="s">
        <v>768</v>
      </c>
    </row>
    <row r="21" spans="1:6">
      <c r="B21" s="528" t="s">
        <v>769</v>
      </c>
    </row>
    <row r="22" spans="1:6">
      <c r="B22" s="543"/>
    </row>
    <row r="23" spans="1:6">
      <c r="A23" s="129">
        <v>4</v>
      </c>
      <c r="B23" s="528" t="s">
        <v>771</v>
      </c>
      <c r="C23" s="129" t="s">
        <v>124</v>
      </c>
      <c r="D23" s="129">
        <v>60</v>
      </c>
      <c r="F23" s="545">
        <f>+D23*E23</f>
        <v>0</v>
      </c>
    </row>
    <row r="24" spans="1:6">
      <c r="B24" s="543"/>
    </row>
    <row r="25" spans="1:6" ht="25.5">
      <c r="A25" s="129">
        <v>5</v>
      </c>
      <c r="B25" s="543" t="s">
        <v>772</v>
      </c>
      <c r="C25" s="129" t="s">
        <v>124</v>
      </c>
      <c r="D25" s="129">
        <v>60</v>
      </c>
      <c r="F25" s="545">
        <f>+D25*E25</f>
        <v>0</v>
      </c>
    </row>
    <row r="26" spans="1:6">
      <c r="B26" s="543"/>
    </row>
    <row r="27" spans="1:6">
      <c r="A27" s="129">
        <v>6</v>
      </c>
      <c r="B27" s="528" t="s">
        <v>773</v>
      </c>
      <c r="C27" s="129" t="s">
        <v>410</v>
      </c>
      <c r="D27" s="129">
        <v>1</v>
      </c>
      <c r="F27" s="545">
        <f>+D27*E27</f>
        <v>0</v>
      </c>
    </row>
    <row r="28" spans="1:6">
      <c r="B28" s="528" t="s">
        <v>774</v>
      </c>
    </row>
    <row r="29" spans="1:6">
      <c r="A29" s="355" t="s">
        <v>779</v>
      </c>
      <c r="B29" s="528" t="s">
        <v>775</v>
      </c>
    </row>
    <row r="30" spans="1:6">
      <c r="A30" s="355" t="s">
        <v>779</v>
      </c>
      <c r="B30" s="528" t="s">
        <v>776</v>
      </c>
    </row>
    <row r="31" spans="1:6">
      <c r="A31" s="355" t="s">
        <v>779</v>
      </c>
      <c r="B31" s="528" t="s">
        <v>777</v>
      </c>
    </row>
    <row r="32" spans="1:6">
      <c r="A32" s="355" t="s">
        <v>779</v>
      </c>
      <c r="B32" s="528" t="s">
        <v>778</v>
      </c>
    </row>
    <row r="33" spans="1:6">
      <c r="B33" s="528" t="s">
        <v>711</v>
      </c>
    </row>
    <row r="35" spans="1:6">
      <c r="A35" s="129">
        <v>7</v>
      </c>
      <c r="B35" s="129" t="s">
        <v>763</v>
      </c>
      <c r="C35" s="129" t="s">
        <v>66</v>
      </c>
      <c r="D35" s="129">
        <v>10</v>
      </c>
      <c r="F35" s="545">
        <f t="shared" si="0"/>
        <v>0</v>
      </c>
    </row>
    <row r="37" spans="1:6" ht="28.5">
      <c r="A37" s="129">
        <v>8</v>
      </c>
      <c r="B37" s="544" t="s">
        <v>764</v>
      </c>
      <c r="C37" s="129" t="s">
        <v>410</v>
      </c>
      <c r="D37" s="129">
        <v>1</v>
      </c>
      <c r="F37" s="545">
        <f t="shared" si="0"/>
        <v>0</v>
      </c>
    </row>
    <row r="39" spans="1:6">
      <c r="A39" s="129">
        <v>9</v>
      </c>
      <c r="B39" s="129" t="s">
        <v>731</v>
      </c>
      <c r="C39" s="129" t="s">
        <v>410</v>
      </c>
      <c r="D39" s="129">
        <v>1</v>
      </c>
      <c r="F39" s="545">
        <f t="shared" si="0"/>
        <v>0</v>
      </c>
    </row>
    <row r="41" spans="1:6" ht="15">
      <c r="B41" s="371" t="s">
        <v>765</v>
      </c>
      <c r="C41" s="371"/>
      <c r="D41" s="371"/>
      <c r="E41" s="546"/>
      <c r="F41" s="546">
        <f>+F14+F16+F35+F37+F39+F18+F23+F25+F27</f>
        <v>0</v>
      </c>
    </row>
    <row r="44" spans="1:6">
      <c r="A44" s="129">
        <v>1</v>
      </c>
      <c r="B44" s="529" t="s">
        <v>732</v>
      </c>
    </row>
    <row r="45" spans="1:6">
      <c r="B45" s="529" t="s">
        <v>733</v>
      </c>
    </row>
    <row r="46" spans="1:6">
      <c r="B46" s="529" t="s">
        <v>734</v>
      </c>
      <c r="C46" s="129" t="s">
        <v>124</v>
      </c>
      <c r="D46" s="129">
        <v>34</v>
      </c>
      <c r="F46" s="545">
        <f>+D46*E46</f>
        <v>0</v>
      </c>
    </row>
    <row r="47" spans="1:6">
      <c r="B47" s="529"/>
    </row>
    <row r="48" spans="1:6">
      <c r="A48" s="129">
        <v>2</v>
      </c>
      <c r="B48" s="530" t="s">
        <v>735</v>
      </c>
    </row>
    <row r="49" spans="1:6">
      <c r="B49" s="530" t="s">
        <v>736</v>
      </c>
    </row>
    <row r="50" spans="1:6">
      <c r="B50" s="532" t="s">
        <v>743</v>
      </c>
    </row>
    <row r="51" spans="1:6">
      <c r="B51" s="530" t="s">
        <v>737</v>
      </c>
    </row>
    <row r="52" spans="1:6">
      <c r="B52" s="530" t="s">
        <v>738</v>
      </c>
    </row>
    <row r="53" spans="1:6">
      <c r="B53" s="530" t="s">
        <v>739</v>
      </c>
    </row>
    <row r="54" spans="1:6">
      <c r="B54" s="530" t="s">
        <v>740</v>
      </c>
    </row>
    <row r="55" spans="1:6">
      <c r="B55" s="530" t="s">
        <v>741</v>
      </c>
      <c r="C55" s="129" t="s">
        <v>124</v>
      </c>
      <c r="D55" s="129">
        <v>17</v>
      </c>
      <c r="F55" s="545">
        <f>+D55*E55</f>
        <v>0</v>
      </c>
    </row>
    <row r="56" spans="1:6">
      <c r="B56" s="530"/>
    </row>
    <row r="57" spans="1:6">
      <c r="A57" s="129">
        <v>3</v>
      </c>
      <c r="B57" s="530" t="s">
        <v>744</v>
      </c>
    </row>
    <row r="58" spans="1:6">
      <c r="B58" s="530" t="s">
        <v>745</v>
      </c>
    </row>
    <row r="59" spans="1:6">
      <c r="B59" s="532" t="s">
        <v>746</v>
      </c>
    </row>
    <row r="60" spans="1:6">
      <c r="B60" s="532" t="s">
        <v>743</v>
      </c>
    </row>
    <row r="61" spans="1:6">
      <c r="B61" s="530" t="s">
        <v>737</v>
      </c>
    </row>
    <row r="62" spans="1:6">
      <c r="B62" s="530" t="s">
        <v>738</v>
      </c>
    </row>
    <row r="63" spans="1:6">
      <c r="B63" s="530" t="s">
        <v>739</v>
      </c>
    </row>
    <row r="64" spans="1:6">
      <c r="B64" s="530" t="s">
        <v>740</v>
      </c>
    </row>
    <row r="65" spans="1:6">
      <c r="B65" s="530" t="s">
        <v>741</v>
      </c>
    </row>
    <row r="66" spans="1:6">
      <c r="B66" s="530" t="s">
        <v>742</v>
      </c>
      <c r="C66" s="129" t="s">
        <v>124</v>
      </c>
      <c r="D66" s="129">
        <v>20</v>
      </c>
      <c r="F66" s="545">
        <f>+D66*E66</f>
        <v>0</v>
      </c>
    </row>
    <row r="67" spans="1:6">
      <c r="B67" s="530"/>
    </row>
    <row r="68" spans="1:6">
      <c r="A68" s="129">
        <v>4</v>
      </c>
      <c r="B68" s="531" t="s">
        <v>747</v>
      </c>
    </row>
    <row r="69" spans="1:6">
      <c r="B69" s="531" t="s">
        <v>748</v>
      </c>
      <c r="C69" s="129" t="s">
        <v>587</v>
      </c>
      <c r="D69" s="129">
        <v>3</v>
      </c>
      <c r="F69" s="545">
        <f>+D69*E69</f>
        <v>0</v>
      </c>
    </row>
    <row r="70" spans="1:6">
      <c r="B70" s="531"/>
    </row>
    <row r="71" spans="1:6">
      <c r="A71" s="129">
        <v>5</v>
      </c>
      <c r="B71" s="531" t="s">
        <v>749</v>
      </c>
    </row>
    <row r="72" spans="1:6">
      <c r="B72" s="531" t="s">
        <v>750</v>
      </c>
      <c r="C72" s="129" t="s">
        <v>124</v>
      </c>
      <c r="D72" s="129">
        <v>8</v>
      </c>
      <c r="F72" s="545">
        <f>+D72*E72</f>
        <v>0</v>
      </c>
    </row>
    <row r="73" spans="1:6">
      <c r="B73" s="531"/>
    </row>
    <row r="74" spans="1:6">
      <c r="A74" s="129">
        <v>6</v>
      </c>
      <c r="B74" s="528" t="s">
        <v>751</v>
      </c>
    </row>
    <row r="75" spans="1:6">
      <c r="B75" s="528" t="s">
        <v>752</v>
      </c>
    </row>
    <row r="76" spans="1:6">
      <c r="B76" s="528" t="s">
        <v>753</v>
      </c>
      <c r="C76" s="129" t="s">
        <v>587</v>
      </c>
      <c r="D76" s="129">
        <v>18</v>
      </c>
      <c r="F76" s="545">
        <f>+D76*E76</f>
        <v>0</v>
      </c>
    </row>
    <row r="77" spans="1:6">
      <c r="B77" s="533"/>
    </row>
    <row r="78" spans="1:6">
      <c r="A78" s="129">
        <v>7</v>
      </c>
      <c r="B78" s="528" t="s">
        <v>754</v>
      </c>
    </row>
    <row r="79" spans="1:6">
      <c r="B79" s="528" t="s">
        <v>755</v>
      </c>
      <c r="C79" s="129" t="s">
        <v>124</v>
      </c>
      <c r="D79" s="129">
        <v>32</v>
      </c>
      <c r="F79" s="545">
        <f>+D79*E79</f>
        <v>0</v>
      </c>
    </row>
    <row r="80" spans="1:6">
      <c r="B80" s="528"/>
    </row>
    <row r="81" spans="1:6">
      <c r="A81" s="129">
        <v>8</v>
      </c>
      <c r="B81" s="528" t="s">
        <v>756</v>
      </c>
    </row>
    <row r="82" spans="1:6">
      <c r="B82" s="528" t="s">
        <v>757</v>
      </c>
      <c r="C82" s="129" t="s">
        <v>124</v>
      </c>
      <c r="D82" s="129">
        <v>16</v>
      </c>
      <c r="F82" s="545">
        <f>+D82*E82</f>
        <v>0</v>
      </c>
    </row>
    <row r="83" spans="1:6">
      <c r="B83" s="528"/>
    </row>
    <row r="84" spans="1:6">
      <c r="A84" s="129">
        <v>9</v>
      </c>
      <c r="B84" s="528" t="s">
        <v>758</v>
      </c>
    </row>
    <row r="85" spans="1:6">
      <c r="B85" s="528" t="s">
        <v>759</v>
      </c>
      <c r="C85" s="129" t="s">
        <v>410</v>
      </c>
      <c r="D85" s="129">
        <v>1</v>
      </c>
      <c r="F85" s="545">
        <f>+D85*E85</f>
        <v>0</v>
      </c>
    </row>
    <row r="86" spans="1:6">
      <c r="B86" s="528"/>
    </row>
    <row r="87" spans="1:6" ht="15">
      <c r="B87" s="371" t="s">
        <v>766</v>
      </c>
      <c r="C87" s="371"/>
      <c r="D87" s="371"/>
      <c r="E87" s="546"/>
      <c r="F87" s="546">
        <f>+F85+F82+F79+F76+F72+F69+F66+F55+F46</f>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80BE9-7017-4233-98AD-B3B22C2A9772}">
  <dimension ref="A1:O229"/>
  <sheetViews>
    <sheetView workbookViewId="0">
      <selection activeCell="J28" sqref="J28"/>
    </sheetView>
  </sheetViews>
  <sheetFormatPr defaultColWidth="13.7109375" defaultRowHeight="14.25"/>
  <cols>
    <col min="1" max="1" width="3.85546875" style="553" customWidth="1"/>
    <col min="2" max="2" width="1.42578125" style="1" customWidth="1"/>
    <col min="3" max="3" width="27" style="1" customWidth="1"/>
    <col min="4" max="4" width="9.140625" style="553" customWidth="1"/>
    <col min="5" max="5" width="11" style="1" customWidth="1"/>
    <col min="6" max="6" width="12.85546875" style="554" customWidth="1"/>
    <col min="7" max="7" width="19" style="555" customWidth="1"/>
    <col min="8" max="256" width="13.7109375" style="1"/>
    <col min="257" max="257" width="3.85546875" style="1" customWidth="1"/>
    <col min="258" max="258" width="1.42578125" style="1" customWidth="1"/>
    <col min="259" max="259" width="27" style="1" customWidth="1"/>
    <col min="260" max="260" width="9.140625" style="1" customWidth="1"/>
    <col min="261" max="261" width="11" style="1" customWidth="1"/>
    <col min="262" max="262" width="12.85546875" style="1" customWidth="1"/>
    <col min="263" max="263" width="19" style="1" customWidth="1"/>
    <col min="264" max="512" width="13.7109375" style="1"/>
    <col min="513" max="513" width="3.85546875" style="1" customWidth="1"/>
    <col min="514" max="514" width="1.42578125" style="1" customWidth="1"/>
    <col min="515" max="515" width="27" style="1" customWidth="1"/>
    <col min="516" max="516" width="9.140625" style="1" customWidth="1"/>
    <col min="517" max="517" width="11" style="1" customWidth="1"/>
    <col min="518" max="518" width="12.85546875" style="1" customWidth="1"/>
    <col min="519" max="519" width="19" style="1" customWidth="1"/>
    <col min="520" max="768" width="13.7109375" style="1"/>
    <col min="769" max="769" width="3.85546875" style="1" customWidth="1"/>
    <col min="770" max="770" width="1.42578125" style="1" customWidth="1"/>
    <col min="771" max="771" width="27" style="1" customWidth="1"/>
    <col min="772" max="772" width="9.140625" style="1" customWidth="1"/>
    <col min="773" max="773" width="11" style="1" customWidth="1"/>
    <col min="774" max="774" width="12.85546875" style="1" customWidth="1"/>
    <col min="775" max="775" width="19" style="1" customWidth="1"/>
    <col min="776" max="1024" width="13.7109375" style="1"/>
    <col min="1025" max="1025" width="3.85546875" style="1" customWidth="1"/>
    <col min="1026" max="1026" width="1.42578125" style="1" customWidth="1"/>
    <col min="1027" max="1027" width="27" style="1" customWidth="1"/>
    <col min="1028" max="1028" width="9.140625" style="1" customWidth="1"/>
    <col min="1029" max="1029" width="11" style="1" customWidth="1"/>
    <col min="1030" max="1030" width="12.85546875" style="1" customWidth="1"/>
    <col min="1031" max="1031" width="19" style="1" customWidth="1"/>
    <col min="1032" max="1280" width="13.7109375" style="1"/>
    <col min="1281" max="1281" width="3.85546875" style="1" customWidth="1"/>
    <col min="1282" max="1282" width="1.42578125" style="1" customWidth="1"/>
    <col min="1283" max="1283" width="27" style="1" customWidth="1"/>
    <col min="1284" max="1284" width="9.140625" style="1" customWidth="1"/>
    <col min="1285" max="1285" width="11" style="1" customWidth="1"/>
    <col min="1286" max="1286" width="12.85546875" style="1" customWidth="1"/>
    <col min="1287" max="1287" width="19" style="1" customWidth="1"/>
    <col min="1288" max="1536" width="13.7109375" style="1"/>
    <col min="1537" max="1537" width="3.85546875" style="1" customWidth="1"/>
    <col min="1538" max="1538" width="1.42578125" style="1" customWidth="1"/>
    <col min="1539" max="1539" width="27" style="1" customWidth="1"/>
    <col min="1540" max="1540" width="9.140625" style="1" customWidth="1"/>
    <col min="1541" max="1541" width="11" style="1" customWidth="1"/>
    <col min="1542" max="1542" width="12.85546875" style="1" customWidth="1"/>
    <col min="1543" max="1543" width="19" style="1" customWidth="1"/>
    <col min="1544" max="1792" width="13.7109375" style="1"/>
    <col min="1793" max="1793" width="3.85546875" style="1" customWidth="1"/>
    <col min="1794" max="1794" width="1.42578125" style="1" customWidth="1"/>
    <col min="1795" max="1795" width="27" style="1" customWidth="1"/>
    <col min="1796" max="1796" width="9.140625" style="1" customWidth="1"/>
    <col min="1797" max="1797" width="11" style="1" customWidth="1"/>
    <col min="1798" max="1798" width="12.85546875" style="1" customWidth="1"/>
    <col min="1799" max="1799" width="19" style="1" customWidth="1"/>
    <col min="1800" max="2048" width="13.7109375" style="1"/>
    <col min="2049" max="2049" width="3.85546875" style="1" customWidth="1"/>
    <col min="2050" max="2050" width="1.42578125" style="1" customWidth="1"/>
    <col min="2051" max="2051" width="27" style="1" customWidth="1"/>
    <col min="2052" max="2052" width="9.140625" style="1" customWidth="1"/>
    <col min="2053" max="2053" width="11" style="1" customWidth="1"/>
    <col min="2054" max="2054" width="12.85546875" style="1" customWidth="1"/>
    <col min="2055" max="2055" width="19" style="1" customWidth="1"/>
    <col min="2056" max="2304" width="13.7109375" style="1"/>
    <col min="2305" max="2305" width="3.85546875" style="1" customWidth="1"/>
    <col min="2306" max="2306" width="1.42578125" style="1" customWidth="1"/>
    <col min="2307" max="2307" width="27" style="1" customWidth="1"/>
    <col min="2308" max="2308" width="9.140625" style="1" customWidth="1"/>
    <col min="2309" max="2309" width="11" style="1" customWidth="1"/>
    <col min="2310" max="2310" width="12.85546875" style="1" customWidth="1"/>
    <col min="2311" max="2311" width="19" style="1" customWidth="1"/>
    <col min="2312" max="2560" width="13.7109375" style="1"/>
    <col min="2561" max="2561" width="3.85546875" style="1" customWidth="1"/>
    <col min="2562" max="2562" width="1.42578125" style="1" customWidth="1"/>
    <col min="2563" max="2563" width="27" style="1" customWidth="1"/>
    <col min="2564" max="2564" width="9.140625" style="1" customWidth="1"/>
    <col min="2565" max="2565" width="11" style="1" customWidth="1"/>
    <col min="2566" max="2566" width="12.85546875" style="1" customWidth="1"/>
    <col min="2567" max="2567" width="19" style="1" customWidth="1"/>
    <col min="2568" max="2816" width="13.7109375" style="1"/>
    <col min="2817" max="2817" width="3.85546875" style="1" customWidth="1"/>
    <col min="2818" max="2818" width="1.42578125" style="1" customWidth="1"/>
    <col min="2819" max="2819" width="27" style="1" customWidth="1"/>
    <col min="2820" max="2820" width="9.140625" style="1" customWidth="1"/>
    <col min="2821" max="2821" width="11" style="1" customWidth="1"/>
    <col min="2822" max="2822" width="12.85546875" style="1" customWidth="1"/>
    <col min="2823" max="2823" width="19" style="1" customWidth="1"/>
    <col min="2824" max="3072" width="13.7109375" style="1"/>
    <col min="3073" max="3073" width="3.85546875" style="1" customWidth="1"/>
    <col min="3074" max="3074" width="1.42578125" style="1" customWidth="1"/>
    <col min="3075" max="3075" width="27" style="1" customWidth="1"/>
    <col min="3076" max="3076" width="9.140625" style="1" customWidth="1"/>
    <col min="3077" max="3077" width="11" style="1" customWidth="1"/>
    <col min="3078" max="3078" width="12.85546875" style="1" customWidth="1"/>
    <col min="3079" max="3079" width="19" style="1" customWidth="1"/>
    <col min="3080" max="3328" width="13.7109375" style="1"/>
    <col min="3329" max="3329" width="3.85546875" style="1" customWidth="1"/>
    <col min="3330" max="3330" width="1.42578125" style="1" customWidth="1"/>
    <col min="3331" max="3331" width="27" style="1" customWidth="1"/>
    <col min="3332" max="3332" width="9.140625" style="1" customWidth="1"/>
    <col min="3333" max="3333" width="11" style="1" customWidth="1"/>
    <col min="3334" max="3334" width="12.85546875" style="1" customWidth="1"/>
    <col min="3335" max="3335" width="19" style="1" customWidth="1"/>
    <col min="3336" max="3584" width="13.7109375" style="1"/>
    <col min="3585" max="3585" width="3.85546875" style="1" customWidth="1"/>
    <col min="3586" max="3586" width="1.42578125" style="1" customWidth="1"/>
    <col min="3587" max="3587" width="27" style="1" customWidth="1"/>
    <col min="3588" max="3588" width="9.140625" style="1" customWidth="1"/>
    <col min="3589" max="3589" width="11" style="1" customWidth="1"/>
    <col min="3590" max="3590" width="12.85546875" style="1" customWidth="1"/>
    <col min="3591" max="3591" width="19" style="1" customWidth="1"/>
    <col min="3592" max="3840" width="13.7109375" style="1"/>
    <col min="3841" max="3841" width="3.85546875" style="1" customWidth="1"/>
    <col min="3842" max="3842" width="1.42578125" style="1" customWidth="1"/>
    <col min="3843" max="3843" width="27" style="1" customWidth="1"/>
    <col min="3844" max="3844" width="9.140625" style="1" customWidth="1"/>
    <col min="3845" max="3845" width="11" style="1" customWidth="1"/>
    <col min="3846" max="3846" width="12.85546875" style="1" customWidth="1"/>
    <col min="3847" max="3847" width="19" style="1" customWidth="1"/>
    <col min="3848" max="4096" width="13.7109375" style="1"/>
    <col min="4097" max="4097" width="3.85546875" style="1" customWidth="1"/>
    <col min="4098" max="4098" width="1.42578125" style="1" customWidth="1"/>
    <col min="4099" max="4099" width="27" style="1" customWidth="1"/>
    <col min="4100" max="4100" width="9.140625" style="1" customWidth="1"/>
    <col min="4101" max="4101" width="11" style="1" customWidth="1"/>
    <col min="4102" max="4102" width="12.85546875" style="1" customWidth="1"/>
    <col min="4103" max="4103" width="19" style="1" customWidth="1"/>
    <col min="4104" max="4352" width="13.7109375" style="1"/>
    <col min="4353" max="4353" width="3.85546875" style="1" customWidth="1"/>
    <col min="4354" max="4354" width="1.42578125" style="1" customWidth="1"/>
    <col min="4355" max="4355" width="27" style="1" customWidth="1"/>
    <col min="4356" max="4356" width="9.140625" style="1" customWidth="1"/>
    <col min="4357" max="4357" width="11" style="1" customWidth="1"/>
    <col min="4358" max="4358" width="12.85546875" style="1" customWidth="1"/>
    <col min="4359" max="4359" width="19" style="1" customWidth="1"/>
    <col min="4360" max="4608" width="13.7109375" style="1"/>
    <col min="4609" max="4609" width="3.85546875" style="1" customWidth="1"/>
    <col min="4610" max="4610" width="1.42578125" style="1" customWidth="1"/>
    <col min="4611" max="4611" width="27" style="1" customWidth="1"/>
    <col min="4612" max="4612" width="9.140625" style="1" customWidth="1"/>
    <col min="4613" max="4613" width="11" style="1" customWidth="1"/>
    <col min="4614" max="4614" width="12.85546875" style="1" customWidth="1"/>
    <col min="4615" max="4615" width="19" style="1" customWidth="1"/>
    <col min="4616" max="4864" width="13.7109375" style="1"/>
    <col min="4865" max="4865" width="3.85546875" style="1" customWidth="1"/>
    <col min="4866" max="4866" width="1.42578125" style="1" customWidth="1"/>
    <col min="4867" max="4867" width="27" style="1" customWidth="1"/>
    <col min="4868" max="4868" width="9.140625" style="1" customWidth="1"/>
    <col min="4869" max="4869" width="11" style="1" customWidth="1"/>
    <col min="4870" max="4870" width="12.85546875" style="1" customWidth="1"/>
    <col min="4871" max="4871" width="19" style="1" customWidth="1"/>
    <col min="4872" max="5120" width="13.7109375" style="1"/>
    <col min="5121" max="5121" width="3.85546875" style="1" customWidth="1"/>
    <col min="5122" max="5122" width="1.42578125" style="1" customWidth="1"/>
    <col min="5123" max="5123" width="27" style="1" customWidth="1"/>
    <col min="5124" max="5124" width="9.140625" style="1" customWidth="1"/>
    <col min="5125" max="5125" width="11" style="1" customWidth="1"/>
    <col min="5126" max="5126" width="12.85546875" style="1" customWidth="1"/>
    <col min="5127" max="5127" width="19" style="1" customWidth="1"/>
    <col min="5128" max="5376" width="13.7109375" style="1"/>
    <col min="5377" max="5377" width="3.85546875" style="1" customWidth="1"/>
    <col min="5378" max="5378" width="1.42578125" style="1" customWidth="1"/>
    <col min="5379" max="5379" width="27" style="1" customWidth="1"/>
    <col min="5380" max="5380" width="9.140625" style="1" customWidth="1"/>
    <col min="5381" max="5381" width="11" style="1" customWidth="1"/>
    <col min="5382" max="5382" width="12.85546875" style="1" customWidth="1"/>
    <col min="5383" max="5383" width="19" style="1" customWidth="1"/>
    <col min="5384" max="5632" width="13.7109375" style="1"/>
    <col min="5633" max="5633" width="3.85546875" style="1" customWidth="1"/>
    <col min="5634" max="5634" width="1.42578125" style="1" customWidth="1"/>
    <col min="5635" max="5635" width="27" style="1" customWidth="1"/>
    <col min="5636" max="5636" width="9.140625" style="1" customWidth="1"/>
    <col min="5637" max="5637" width="11" style="1" customWidth="1"/>
    <col min="5638" max="5638" width="12.85546875" style="1" customWidth="1"/>
    <col min="5639" max="5639" width="19" style="1" customWidth="1"/>
    <col min="5640" max="5888" width="13.7109375" style="1"/>
    <col min="5889" max="5889" width="3.85546875" style="1" customWidth="1"/>
    <col min="5890" max="5890" width="1.42578125" style="1" customWidth="1"/>
    <col min="5891" max="5891" width="27" style="1" customWidth="1"/>
    <col min="5892" max="5892" width="9.140625" style="1" customWidth="1"/>
    <col min="5893" max="5893" width="11" style="1" customWidth="1"/>
    <col min="5894" max="5894" width="12.85546875" style="1" customWidth="1"/>
    <col min="5895" max="5895" width="19" style="1" customWidth="1"/>
    <col min="5896" max="6144" width="13.7109375" style="1"/>
    <col min="6145" max="6145" width="3.85546875" style="1" customWidth="1"/>
    <col min="6146" max="6146" width="1.42578125" style="1" customWidth="1"/>
    <col min="6147" max="6147" width="27" style="1" customWidth="1"/>
    <col min="6148" max="6148" width="9.140625" style="1" customWidth="1"/>
    <col min="6149" max="6149" width="11" style="1" customWidth="1"/>
    <col min="6150" max="6150" width="12.85546875" style="1" customWidth="1"/>
    <col min="6151" max="6151" width="19" style="1" customWidth="1"/>
    <col min="6152" max="6400" width="13.7109375" style="1"/>
    <col min="6401" max="6401" width="3.85546875" style="1" customWidth="1"/>
    <col min="6402" max="6402" width="1.42578125" style="1" customWidth="1"/>
    <col min="6403" max="6403" width="27" style="1" customWidth="1"/>
    <col min="6404" max="6404" width="9.140625" style="1" customWidth="1"/>
    <col min="6405" max="6405" width="11" style="1" customWidth="1"/>
    <col min="6406" max="6406" width="12.85546875" style="1" customWidth="1"/>
    <col min="6407" max="6407" width="19" style="1" customWidth="1"/>
    <col min="6408" max="6656" width="13.7109375" style="1"/>
    <col min="6657" max="6657" width="3.85546875" style="1" customWidth="1"/>
    <col min="6658" max="6658" width="1.42578125" style="1" customWidth="1"/>
    <col min="6659" max="6659" width="27" style="1" customWidth="1"/>
    <col min="6660" max="6660" width="9.140625" style="1" customWidth="1"/>
    <col min="6661" max="6661" width="11" style="1" customWidth="1"/>
    <col min="6662" max="6662" width="12.85546875" style="1" customWidth="1"/>
    <col min="6663" max="6663" width="19" style="1" customWidth="1"/>
    <col min="6664" max="6912" width="13.7109375" style="1"/>
    <col min="6913" max="6913" width="3.85546875" style="1" customWidth="1"/>
    <col min="6914" max="6914" width="1.42578125" style="1" customWidth="1"/>
    <col min="6915" max="6915" width="27" style="1" customWidth="1"/>
    <col min="6916" max="6916" width="9.140625" style="1" customWidth="1"/>
    <col min="6917" max="6917" width="11" style="1" customWidth="1"/>
    <col min="6918" max="6918" width="12.85546875" style="1" customWidth="1"/>
    <col min="6919" max="6919" width="19" style="1" customWidth="1"/>
    <col min="6920" max="7168" width="13.7109375" style="1"/>
    <col min="7169" max="7169" width="3.85546875" style="1" customWidth="1"/>
    <col min="7170" max="7170" width="1.42578125" style="1" customWidth="1"/>
    <col min="7171" max="7171" width="27" style="1" customWidth="1"/>
    <col min="7172" max="7172" width="9.140625" style="1" customWidth="1"/>
    <col min="7173" max="7173" width="11" style="1" customWidth="1"/>
    <col min="7174" max="7174" width="12.85546875" style="1" customWidth="1"/>
    <col min="7175" max="7175" width="19" style="1" customWidth="1"/>
    <col min="7176" max="7424" width="13.7109375" style="1"/>
    <col min="7425" max="7425" width="3.85546875" style="1" customWidth="1"/>
    <col min="7426" max="7426" width="1.42578125" style="1" customWidth="1"/>
    <col min="7427" max="7427" width="27" style="1" customWidth="1"/>
    <col min="7428" max="7428" width="9.140625" style="1" customWidth="1"/>
    <col min="7429" max="7429" width="11" style="1" customWidth="1"/>
    <col min="7430" max="7430" width="12.85546875" style="1" customWidth="1"/>
    <col min="7431" max="7431" width="19" style="1" customWidth="1"/>
    <col min="7432" max="7680" width="13.7109375" style="1"/>
    <col min="7681" max="7681" width="3.85546875" style="1" customWidth="1"/>
    <col min="7682" max="7682" width="1.42578125" style="1" customWidth="1"/>
    <col min="7683" max="7683" width="27" style="1" customWidth="1"/>
    <col min="7684" max="7684" width="9.140625" style="1" customWidth="1"/>
    <col min="7685" max="7685" width="11" style="1" customWidth="1"/>
    <col min="7686" max="7686" width="12.85546875" style="1" customWidth="1"/>
    <col min="7687" max="7687" width="19" style="1" customWidth="1"/>
    <col min="7688" max="7936" width="13.7109375" style="1"/>
    <col min="7937" max="7937" width="3.85546875" style="1" customWidth="1"/>
    <col min="7938" max="7938" width="1.42578125" style="1" customWidth="1"/>
    <col min="7939" max="7939" width="27" style="1" customWidth="1"/>
    <col min="7940" max="7940" width="9.140625" style="1" customWidth="1"/>
    <col min="7941" max="7941" width="11" style="1" customWidth="1"/>
    <col min="7942" max="7942" width="12.85546875" style="1" customWidth="1"/>
    <col min="7943" max="7943" width="19" style="1" customWidth="1"/>
    <col min="7944" max="8192" width="13.7109375" style="1"/>
    <col min="8193" max="8193" width="3.85546875" style="1" customWidth="1"/>
    <col min="8194" max="8194" width="1.42578125" style="1" customWidth="1"/>
    <col min="8195" max="8195" width="27" style="1" customWidth="1"/>
    <col min="8196" max="8196" width="9.140625" style="1" customWidth="1"/>
    <col min="8197" max="8197" width="11" style="1" customWidth="1"/>
    <col min="8198" max="8198" width="12.85546875" style="1" customWidth="1"/>
    <col min="8199" max="8199" width="19" style="1" customWidth="1"/>
    <col min="8200" max="8448" width="13.7109375" style="1"/>
    <col min="8449" max="8449" width="3.85546875" style="1" customWidth="1"/>
    <col min="8450" max="8450" width="1.42578125" style="1" customWidth="1"/>
    <col min="8451" max="8451" width="27" style="1" customWidth="1"/>
    <col min="8452" max="8452" width="9.140625" style="1" customWidth="1"/>
    <col min="8453" max="8453" width="11" style="1" customWidth="1"/>
    <col min="8454" max="8454" width="12.85546875" style="1" customWidth="1"/>
    <col min="8455" max="8455" width="19" style="1" customWidth="1"/>
    <col min="8456" max="8704" width="13.7109375" style="1"/>
    <col min="8705" max="8705" width="3.85546875" style="1" customWidth="1"/>
    <col min="8706" max="8706" width="1.42578125" style="1" customWidth="1"/>
    <col min="8707" max="8707" width="27" style="1" customWidth="1"/>
    <col min="8708" max="8708" width="9.140625" style="1" customWidth="1"/>
    <col min="8709" max="8709" width="11" style="1" customWidth="1"/>
    <col min="8710" max="8710" width="12.85546875" style="1" customWidth="1"/>
    <col min="8711" max="8711" width="19" style="1" customWidth="1"/>
    <col min="8712" max="8960" width="13.7109375" style="1"/>
    <col min="8961" max="8961" width="3.85546875" style="1" customWidth="1"/>
    <col min="8962" max="8962" width="1.42578125" style="1" customWidth="1"/>
    <col min="8963" max="8963" width="27" style="1" customWidth="1"/>
    <col min="8964" max="8964" width="9.140625" style="1" customWidth="1"/>
    <col min="8965" max="8965" width="11" style="1" customWidth="1"/>
    <col min="8966" max="8966" width="12.85546875" style="1" customWidth="1"/>
    <col min="8967" max="8967" width="19" style="1" customWidth="1"/>
    <col min="8968" max="9216" width="13.7109375" style="1"/>
    <col min="9217" max="9217" width="3.85546875" style="1" customWidth="1"/>
    <col min="9218" max="9218" width="1.42578125" style="1" customWidth="1"/>
    <col min="9219" max="9219" width="27" style="1" customWidth="1"/>
    <col min="9220" max="9220" width="9.140625" style="1" customWidth="1"/>
    <col min="9221" max="9221" width="11" style="1" customWidth="1"/>
    <col min="9222" max="9222" width="12.85546875" style="1" customWidth="1"/>
    <col min="9223" max="9223" width="19" style="1" customWidth="1"/>
    <col min="9224" max="9472" width="13.7109375" style="1"/>
    <col min="9473" max="9473" width="3.85546875" style="1" customWidth="1"/>
    <col min="9474" max="9474" width="1.42578125" style="1" customWidth="1"/>
    <col min="9475" max="9475" width="27" style="1" customWidth="1"/>
    <col min="9476" max="9476" width="9.140625" style="1" customWidth="1"/>
    <col min="9477" max="9477" width="11" style="1" customWidth="1"/>
    <col min="9478" max="9478" width="12.85546875" style="1" customWidth="1"/>
    <col min="9479" max="9479" width="19" style="1" customWidth="1"/>
    <col min="9480" max="9728" width="13.7109375" style="1"/>
    <col min="9729" max="9729" width="3.85546875" style="1" customWidth="1"/>
    <col min="9730" max="9730" width="1.42578125" style="1" customWidth="1"/>
    <col min="9731" max="9731" width="27" style="1" customWidth="1"/>
    <col min="9732" max="9732" width="9.140625" style="1" customWidth="1"/>
    <col min="9733" max="9733" width="11" style="1" customWidth="1"/>
    <col min="9734" max="9734" width="12.85546875" style="1" customWidth="1"/>
    <col min="9735" max="9735" width="19" style="1" customWidth="1"/>
    <col min="9736" max="9984" width="13.7109375" style="1"/>
    <col min="9985" max="9985" width="3.85546875" style="1" customWidth="1"/>
    <col min="9986" max="9986" width="1.42578125" style="1" customWidth="1"/>
    <col min="9987" max="9987" width="27" style="1" customWidth="1"/>
    <col min="9988" max="9988" width="9.140625" style="1" customWidth="1"/>
    <col min="9989" max="9989" width="11" style="1" customWidth="1"/>
    <col min="9990" max="9990" width="12.85546875" style="1" customWidth="1"/>
    <col min="9991" max="9991" width="19" style="1" customWidth="1"/>
    <col min="9992" max="10240" width="13.7109375" style="1"/>
    <col min="10241" max="10241" width="3.85546875" style="1" customWidth="1"/>
    <col min="10242" max="10242" width="1.42578125" style="1" customWidth="1"/>
    <col min="10243" max="10243" width="27" style="1" customWidth="1"/>
    <col min="10244" max="10244" width="9.140625" style="1" customWidth="1"/>
    <col min="10245" max="10245" width="11" style="1" customWidth="1"/>
    <col min="10246" max="10246" width="12.85546875" style="1" customWidth="1"/>
    <col min="10247" max="10247" width="19" style="1" customWidth="1"/>
    <col min="10248" max="10496" width="13.7109375" style="1"/>
    <col min="10497" max="10497" width="3.85546875" style="1" customWidth="1"/>
    <col min="10498" max="10498" width="1.42578125" style="1" customWidth="1"/>
    <col min="10499" max="10499" width="27" style="1" customWidth="1"/>
    <col min="10500" max="10500" width="9.140625" style="1" customWidth="1"/>
    <col min="10501" max="10501" width="11" style="1" customWidth="1"/>
    <col min="10502" max="10502" width="12.85546875" style="1" customWidth="1"/>
    <col min="10503" max="10503" width="19" style="1" customWidth="1"/>
    <col min="10504" max="10752" width="13.7109375" style="1"/>
    <col min="10753" max="10753" width="3.85546875" style="1" customWidth="1"/>
    <col min="10754" max="10754" width="1.42578125" style="1" customWidth="1"/>
    <col min="10755" max="10755" width="27" style="1" customWidth="1"/>
    <col min="10756" max="10756" width="9.140625" style="1" customWidth="1"/>
    <col min="10757" max="10757" width="11" style="1" customWidth="1"/>
    <col min="10758" max="10758" width="12.85546875" style="1" customWidth="1"/>
    <col min="10759" max="10759" width="19" style="1" customWidth="1"/>
    <col min="10760" max="11008" width="13.7109375" style="1"/>
    <col min="11009" max="11009" width="3.85546875" style="1" customWidth="1"/>
    <col min="11010" max="11010" width="1.42578125" style="1" customWidth="1"/>
    <col min="11011" max="11011" width="27" style="1" customWidth="1"/>
    <col min="11012" max="11012" width="9.140625" style="1" customWidth="1"/>
    <col min="11013" max="11013" width="11" style="1" customWidth="1"/>
    <col min="11014" max="11014" width="12.85546875" style="1" customWidth="1"/>
    <col min="11015" max="11015" width="19" style="1" customWidth="1"/>
    <col min="11016" max="11264" width="13.7109375" style="1"/>
    <col min="11265" max="11265" width="3.85546875" style="1" customWidth="1"/>
    <col min="11266" max="11266" width="1.42578125" style="1" customWidth="1"/>
    <col min="11267" max="11267" width="27" style="1" customWidth="1"/>
    <col min="11268" max="11268" width="9.140625" style="1" customWidth="1"/>
    <col min="11269" max="11269" width="11" style="1" customWidth="1"/>
    <col min="11270" max="11270" width="12.85546875" style="1" customWidth="1"/>
    <col min="11271" max="11271" width="19" style="1" customWidth="1"/>
    <col min="11272" max="11520" width="13.7109375" style="1"/>
    <col min="11521" max="11521" width="3.85546875" style="1" customWidth="1"/>
    <col min="11522" max="11522" width="1.42578125" style="1" customWidth="1"/>
    <col min="11523" max="11523" width="27" style="1" customWidth="1"/>
    <col min="11524" max="11524" width="9.140625" style="1" customWidth="1"/>
    <col min="11525" max="11525" width="11" style="1" customWidth="1"/>
    <col min="11526" max="11526" width="12.85546875" style="1" customWidth="1"/>
    <col min="11527" max="11527" width="19" style="1" customWidth="1"/>
    <col min="11528" max="11776" width="13.7109375" style="1"/>
    <col min="11777" max="11777" width="3.85546875" style="1" customWidth="1"/>
    <col min="11778" max="11778" width="1.42578125" style="1" customWidth="1"/>
    <col min="11779" max="11779" width="27" style="1" customWidth="1"/>
    <col min="11780" max="11780" width="9.140625" style="1" customWidth="1"/>
    <col min="11781" max="11781" width="11" style="1" customWidth="1"/>
    <col min="11782" max="11782" width="12.85546875" style="1" customWidth="1"/>
    <col min="11783" max="11783" width="19" style="1" customWidth="1"/>
    <col min="11784" max="12032" width="13.7109375" style="1"/>
    <col min="12033" max="12033" width="3.85546875" style="1" customWidth="1"/>
    <col min="12034" max="12034" width="1.42578125" style="1" customWidth="1"/>
    <col min="12035" max="12035" width="27" style="1" customWidth="1"/>
    <col min="12036" max="12036" width="9.140625" style="1" customWidth="1"/>
    <col min="12037" max="12037" width="11" style="1" customWidth="1"/>
    <col min="12038" max="12038" width="12.85546875" style="1" customWidth="1"/>
    <col min="12039" max="12039" width="19" style="1" customWidth="1"/>
    <col min="12040" max="12288" width="13.7109375" style="1"/>
    <col min="12289" max="12289" width="3.85546875" style="1" customWidth="1"/>
    <col min="12290" max="12290" width="1.42578125" style="1" customWidth="1"/>
    <col min="12291" max="12291" width="27" style="1" customWidth="1"/>
    <col min="12292" max="12292" width="9.140625" style="1" customWidth="1"/>
    <col min="12293" max="12293" width="11" style="1" customWidth="1"/>
    <col min="12294" max="12294" width="12.85546875" style="1" customWidth="1"/>
    <col min="12295" max="12295" width="19" style="1" customWidth="1"/>
    <col min="12296" max="12544" width="13.7109375" style="1"/>
    <col min="12545" max="12545" width="3.85546875" style="1" customWidth="1"/>
    <col min="12546" max="12546" width="1.42578125" style="1" customWidth="1"/>
    <col min="12547" max="12547" width="27" style="1" customWidth="1"/>
    <col min="12548" max="12548" width="9.140625" style="1" customWidth="1"/>
    <col min="12549" max="12549" width="11" style="1" customWidth="1"/>
    <col min="12550" max="12550" width="12.85546875" style="1" customWidth="1"/>
    <col min="12551" max="12551" width="19" style="1" customWidth="1"/>
    <col min="12552" max="12800" width="13.7109375" style="1"/>
    <col min="12801" max="12801" width="3.85546875" style="1" customWidth="1"/>
    <col min="12802" max="12802" width="1.42578125" style="1" customWidth="1"/>
    <col min="12803" max="12803" width="27" style="1" customWidth="1"/>
    <col min="12804" max="12804" width="9.140625" style="1" customWidth="1"/>
    <col min="12805" max="12805" width="11" style="1" customWidth="1"/>
    <col min="12806" max="12806" width="12.85546875" style="1" customWidth="1"/>
    <col min="12807" max="12807" width="19" style="1" customWidth="1"/>
    <col min="12808" max="13056" width="13.7109375" style="1"/>
    <col min="13057" max="13057" width="3.85546875" style="1" customWidth="1"/>
    <col min="13058" max="13058" width="1.42578125" style="1" customWidth="1"/>
    <col min="13059" max="13059" width="27" style="1" customWidth="1"/>
    <col min="13060" max="13060" width="9.140625" style="1" customWidth="1"/>
    <col min="13061" max="13061" width="11" style="1" customWidth="1"/>
    <col min="13062" max="13062" width="12.85546875" style="1" customWidth="1"/>
    <col min="13063" max="13063" width="19" style="1" customWidth="1"/>
    <col min="13064" max="13312" width="13.7109375" style="1"/>
    <col min="13313" max="13313" width="3.85546875" style="1" customWidth="1"/>
    <col min="13314" max="13314" width="1.42578125" style="1" customWidth="1"/>
    <col min="13315" max="13315" width="27" style="1" customWidth="1"/>
    <col min="13316" max="13316" width="9.140625" style="1" customWidth="1"/>
    <col min="13317" max="13317" width="11" style="1" customWidth="1"/>
    <col min="13318" max="13318" width="12.85546875" style="1" customWidth="1"/>
    <col min="13319" max="13319" width="19" style="1" customWidth="1"/>
    <col min="13320" max="13568" width="13.7109375" style="1"/>
    <col min="13569" max="13569" width="3.85546875" style="1" customWidth="1"/>
    <col min="13570" max="13570" width="1.42578125" style="1" customWidth="1"/>
    <col min="13571" max="13571" width="27" style="1" customWidth="1"/>
    <col min="13572" max="13572" width="9.140625" style="1" customWidth="1"/>
    <col min="13573" max="13573" width="11" style="1" customWidth="1"/>
    <col min="13574" max="13574" width="12.85546875" style="1" customWidth="1"/>
    <col min="13575" max="13575" width="19" style="1" customWidth="1"/>
    <col min="13576" max="13824" width="13.7109375" style="1"/>
    <col min="13825" max="13825" width="3.85546875" style="1" customWidth="1"/>
    <col min="13826" max="13826" width="1.42578125" style="1" customWidth="1"/>
    <col min="13827" max="13827" width="27" style="1" customWidth="1"/>
    <col min="13828" max="13828" width="9.140625" style="1" customWidth="1"/>
    <col min="13829" max="13829" width="11" style="1" customWidth="1"/>
    <col min="13830" max="13830" width="12.85546875" style="1" customWidth="1"/>
    <col min="13831" max="13831" width="19" style="1" customWidth="1"/>
    <col min="13832" max="14080" width="13.7109375" style="1"/>
    <col min="14081" max="14081" width="3.85546875" style="1" customWidth="1"/>
    <col min="14082" max="14082" width="1.42578125" style="1" customWidth="1"/>
    <col min="14083" max="14083" width="27" style="1" customWidth="1"/>
    <col min="14084" max="14084" width="9.140625" style="1" customWidth="1"/>
    <col min="14085" max="14085" width="11" style="1" customWidth="1"/>
    <col min="14086" max="14086" width="12.85546875" style="1" customWidth="1"/>
    <col min="14087" max="14087" width="19" style="1" customWidth="1"/>
    <col min="14088" max="14336" width="13.7109375" style="1"/>
    <col min="14337" max="14337" width="3.85546875" style="1" customWidth="1"/>
    <col min="14338" max="14338" width="1.42578125" style="1" customWidth="1"/>
    <col min="14339" max="14339" width="27" style="1" customWidth="1"/>
    <col min="14340" max="14340" width="9.140625" style="1" customWidth="1"/>
    <col min="14341" max="14341" width="11" style="1" customWidth="1"/>
    <col min="14342" max="14342" width="12.85546875" style="1" customWidth="1"/>
    <col min="14343" max="14343" width="19" style="1" customWidth="1"/>
    <col min="14344" max="14592" width="13.7109375" style="1"/>
    <col min="14593" max="14593" width="3.85546875" style="1" customWidth="1"/>
    <col min="14594" max="14594" width="1.42578125" style="1" customWidth="1"/>
    <col min="14595" max="14595" width="27" style="1" customWidth="1"/>
    <col min="14596" max="14596" width="9.140625" style="1" customWidth="1"/>
    <col min="14597" max="14597" width="11" style="1" customWidth="1"/>
    <col min="14598" max="14598" width="12.85546875" style="1" customWidth="1"/>
    <col min="14599" max="14599" width="19" style="1" customWidth="1"/>
    <col min="14600" max="14848" width="13.7109375" style="1"/>
    <col min="14849" max="14849" width="3.85546875" style="1" customWidth="1"/>
    <col min="14850" max="14850" width="1.42578125" style="1" customWidth="1"/>
    <col min="14851" max="14851" width="27" style="1" customWidth="1"/>
    <col min="14852" max="14852" width="9.140625" style="1" customWidth="1"/>
    <col min="14853" max="14853" width="11" style="1" customWidth="1"/>
    <col min="14854" max="14854" width="12.85546875" style="1" customWidth="1"/>
    <col min="14855" max="14855" width="19" style="1" customWidth="1"/>
    <col min="14856" max="15104" width="13.7109375" style="1"/>
    <col min="15105" max="15105" width="3.85546875" style="1" customWidth="1"/>
    <col min="15106" max="15106" width="1.42578125" style="1" customWidth="1"/>
    <col min="15107" max="15107" width="27" style="1" customWidth="1"/>
    <col min="15108" max="15108" width="9.140625" style="1" customWidth="1"/>
    <col min="15109" max="15109" width="11" style="1" customWidth="1"/>
    <col min="15110" max="15110" width="12.85546875" style="1" customWidth="1"/>
    <col min="15111" max="15111" width="19" style="1" customWidth="1"/>
    <col min="15112" max="15360" width="13.7109375" style="1"/>
    <col min="15361" max="15361" width="3.85546875" style="1" customWidth="1"/>
    <col min="15362" max="15362" width="1.42578125" style="1" customWidth="1"/>
    <col min="15363" max="15363" width="27" style="1" customWidth="1"/>
    <col min="15364" max="15364" width="9.140625" style="1" customWidth="1"/>
    <col min="15365" max="15365" width="11" style="1" customWidth="1"/>
    <col min="15366" max="15366" width="12.85546875" style="1" customWidth="1"/>
    <col min="15367" max="15367" width="19" style="1" customWidth="1"/>
    <col min="15368" max="15616" width="13.7109375" style="1"/>
    <col min="15617" max="15617" width="3.85546875" style="1" customWidth="1"/>
    <col min="15618" max="15618" width="1.42578125" style="1" customWidth="1"/>
    <col min="15619" max="15619" width="27" style="1" customWidth="1"/>
    <col min="15620" max="15620" width="9.140625" style="1" customWidth="1"/>
    <col min="15621" max="15621" width="11" style="1" customWidth="1"/>
    <col min="15622" max="15622" width="12.85546875" style="1" customWidth="1"/>
    <col min="15623" max="15623" width="19" style="1" customWidth="1"/>
    <col min="15624" max="15872" width="13.7109375" style="1"/>
    <col min="15873" max="15873" width="3.85546875" style="1" customWidth="1"/>
    <col min="15874" max="15874" width="1.42578125" style="1" customWidth="1"/>
    <col min="15875" max="15875" width="27" style="1" customWidth="1"/>
    <col min="15876" max="15876" width="9.140625" style="1" customWidth="1"/>
    <col min="15877" max="15877" width="11" style="1" customWidth="1"/>
    <col min="15878" max="15878" width="12.85546875" style="1" customWidth="1"/>
    <col min="15879" max="15879" width="19" style="1" customWidth="1"/>
    <col min="15880" max="16128" width="13.7109375" style="1"/>
    <col min="16129" max="16129" width="3.85546875" style="1" customWidth="1"/>
    <col min="16130" max="16130" width="1.42578125" style="1" customWidth="1"/>
    <col min="16131" max="16131" width="27" style="1" customWidth="1"/>
    <col min="16132" max="16132" width="9.140625" style="1" customWidth="1"/>
    <col min="16133" max="16133" width="11" style="1" customWidth="1"/>
    <col min="16134" max="16134" width="12.85546875" style="1" customWidth="1"/>
    <col min="16135" max="16135" width="19" style="1" customWidth="1"/>
    <col min="16136" max="16384" width="13.7109375" style="1"/>
  </cols>
  <sheetData>
    <row r="1" spans="1:7" ht="15" thickBot="1">
      <c r="A1" s="549"/>
      <c r="B1" s="550"/>
      <c r="C1" s="550"/>
      <c r="D1" s="549"/>
      <c r="E1" s="550"/>
      <c r="F1" s="551"/>
      <c r="G1" s="552"/>
    </row>
    <row r="2" spans="1:7" ht="15" thickTop="1"/>
    <row r="3" spans="1:7" s="556" customFormat="1" ht="15">
      <c r="A3" s="553"/>
      <c r="C3" s="557" t="s">
        <v>823</v>
      </c>
      <c r="D3" s="558"/>
      <c r="F3" s="559"/>
      <c r="G3" s="560"/>
    </row>
    <row r="4" spans="1:7" s="556" customFormat="1" ht="15">
      <c r="A4" s="553"/>
      <c r="C4" s="557"/>
      <c r="D4" s="558"/>
      <c r="F4" s="559"/>
      <c r="G4" s="560"/>
    </row>
    <row r="5" spans="1:7" s="556" customFormat="1" ht="15.75" thickBot="1">
      <c r="A5" s="553"/>
      <c r="C5" s="557"/>
      <c r="D5" s="558"/>
      <c r="F5" s="559"/>
      <c r="G5" s="560"/>
    </row>
    <row r="6" spans="1:7" s="556" customFormat="1" ht="15.75" thickBot="1">
      <c r="A6" s="558"/>
      <c r="C6" s="561" t="s">
        <v>781</v>
      </c>
      <c r="D6" s="562"/>
      <c r="E6" s="563"/>
      <c r="F6" s="564"/>
      <c r="G6" s="565">
        <f>SUM(G36)</f>
        <v>0</v>
      </c>
    </row>
    <row r="7" spans="1:7" s="556" customFormat="1" ht="15.75" thickBot="1">
      <c r="A7" s="558"/>
      <c r="C7" s="557"/>
      <c r="D7" s="558"/>
      <c r="F7" s="559"/>
      <c r="G7" s="560"/>
    </row>
    <row r="8" spans="1:7" s="556" customFormat="1" ht="15.75" thickBot="1">
      <c r="A8" s="553"/>
      <c r="C8" s="561" t="s">
        <v>782</v>
      </c>
      <c r="D8" s="562"/>
      <c r="E8" s="563"/>
      <c r="F8" s="564"/>
      <c r="G8" s="565">
        <f>SUM(G88)</f>
        <v>0</v>
      </c>
    </row>
    <row r="9" spans="1:7" s="556" customFormat="1" ht="15.75" thickBot="1">
      <c r="A9" s="553"/>
      <c r="D9" s="558"/>
      <c r="F9" s="566"/>
      <c r="G9" s="567"/>
    </row>
    <row r="10" spans="1:7" s="556" customFormat="1" ht="15.75" thickBot="1">
      <c r="A10" s="553"/>
      <c r="C10" s="561" t="s">
        <v>783</v>
      </c>
      <c r="D10" s="562"/>
      <c r="E10" s="563"/>
      <c r="F10" s="564"/>
      <c r="G10" s="565">
        <f>SUM(G100)</f>
        <v>0</v>
      </c>
    </row>
    <row r="11" spans="1:7" s="556" customFormat="1" ht="15.75" thickBot="1">
      <c r="A11" s="553"/>
      <c r="C11" s="557"/>
      <c r="D11" s="558"/>
      <c r="F11" s="559"/>
      <c r="G11" s="560"/>
    </row>
    <row r="12" spans="1:7" s="556" customFormat="1" ht="15.75" thickBot="1">
      <c r="A12" s="553"/>
      <c r="C12" s="561" t="s">
        <v>784</v>
      </c>
      <c r="D12" s="562"/>
      <c r="E12" s="563"/>
      <c r="F12" s="564"/>
      <c r="G12" s="565">
        <f>SUM(G119)</f>
        <v>0</v>
      </c>
    </row>
    <row r="13" spans="1:7" s="556" customFormat="1" ht="15.75" thickBot="1">
      <c r="A13" s="553"/>
      <c r="C13" s="557"/>
      <c r="D13" s="558"/>
      <c r="F13" s="559"/>
      <c r="G13" s="560"/>
    </row>
    <row r="14" spans="1:7" s="556" customFormat="1" ht="15.75" thickBot="1">
      <c r="A14" s="553"/>
      <c r="C14" s="561" t="s">
        <v>785</v>
      </c>
      <c r="D14" s="562"/>
      <c r="E14" s="563"/>
      <c r="F14" s="564"/>
      <c r="G14" s="565">
        <f>SUM(G132)</f>
        <v>0</v>
      </c>
    </row>
    <row r="15" spans="1:7" s="556" customFormat="1" ht="15">
      <c r="A15" s="553"/>
      <c r="D15" s="558"/>
      <c r="F15" s="566"/>
      <c r="G15" s="567"/>
    </row>
    <row r="16" spans="1:7" ht="15" thickBot="1"/>
    <row r="17" spans="1:8" ht="15.75" thickTop="1" thickBot="1">
      <c r="C17" s="568"/>
      <c r="D17" s="569"/>
      <c r="E17" s="568"/>
      <c r="F17" s="570"/>
      <c r="G17" s="571"/>
    </row>
    <row r="18" spans="1:8" s="556" customFormat="1" ht="15.75" thickBot="1">
      <c r="A18" s="553"/>
      <c r="C18" s="561" t="s">
        <v>144</v>
      </c>
      <c r="D18" s="572"/>
      <c r="F18" s="559"/>
      <c r="G18" s="560">
        <f>SUM(G3:G15)</f>
        <v>0</v>
      </c>
      <c r="H18" s="609"/>
    </row>
    <row r="19" spans="1:8" s="556" customFormat="1" ht="15">
      <c r="A19" s="553"/>
      <c r="D19" s="558"/>
      <c r="F19" s="559"/>
      <c r="G19" s="560"/>
    </row>
    <row r="20" spans="1:8">
      <c r="F20" s="573"/>
      <c r="G20" s="574"/>
    </row>
    <row r="21" spans="1:8">
      <c r="F21" s="573"/>
      <c r="G21" s="574"/>
    </row>
    <row r="22" spans="1:8" s="556" customFormat="1" ht="15">
      <c r="A22" s="553"/>
      <c r="D22" s="558"/>
      <c r="F22" s="559"/>
      <c r="G22" s="560"/>
    </row>
    <row r="23" spans="1:8" s="556" customFormat="1" ht="15">
      <c r="A23" s="553"/>
      <c r="D23" s="558"/>
      <c r="F23" s="559"/>
      <c r="G23" s="560"/>
    </row>
    <row r="24" spans="1:8" s="556" customFormat="1" ht="15">
      <c r="A24" s="553"/>
      <c r="D24" s="558"/>
      <c r="F24" s="559"/>
      <c r="G24" s="560"/>
    </row>
    <row r="25" spans="1:8" ht="15">
      <c r="C25" s="556" t="s">
        <v>786</v>
      </c>
      <c r="D25" s="1"/>
    </row>
    <row r="26" spans="1:8">
      <c r="A26" s="1"/>
      <c r="C26" s="1" t="s">
        <v>787</v>
      </c>
      <c r="D26" s="1"/>
    </row>
    <row r="27" spans="1:8">
      <c r="A27" s="1"/>
    </row>
    <row r="28" spans="1:8" ht="15">
      <c r="C28" s="556" t="s">
        <v>781</v>
      </c>
    </row>
    <row r="30" spans="1:8">
      <c r="A30" s="553">
        <v>1</v>
      </c>
      <c r="C30" s="1" t="s">
        <v>788</v>
      </c>
    </row>
    <row r="31" spans="1:8">
      <c r="C31" s="1" t="s">
        <v>789</v>
      </c>
    </row>
    <row r="32" spans="1:8">
      <c r="C32" s="1" t="s">
        <v>790</v>
      </c>
    </row>
    <row r="34" spans="1:13">
      <c r="C34" s="1" t="s">
        <v>791</v>
      </c>
      <c r="D34" s="553">
        <v>4</v>
      </c>
      <c r="E34" s="1" t="s">
        <v>66</v>
      </c>
      <c r="G34" s="555">
        <f>D34*F34</f>
        <v>0</v>
      </c>
    </row>
    <row r="35" spans="1:13" ht="15" thickBot="1">
      <c r="A35" s="549"/>
      <c r="B35" s="550"/>
      <c r="C35" s="550"/>
      <c r="D35" s="549"/>
      <c r="E35" s="550"/>
      <c r="F35" s="551"/>
      <c r="G35" s="552"/>
    </row>
    <row r="36" spans="1:13" s="556" customFormat="1" ht="15.75" thickTop="1">
      <c r="A36" s="558"/>
      <c r="C36" s="556" t="s">
        <v>144</v>
      </c>
      <c r="D36" s="558"/>
      <c r="F36" s="559"/>
      <c r="G36" s="560">
        <f>SUM(G34:G34)</f>
        <v>0</v>
      </c>
    </row>
    <row r="37" spans="1:13" s="556" customFormat="1" ht="15">
      <c r="A37" s="558"/>
      <c r="D37" s="558"/>
      <c r="F37" s="559"/>
      <c r="G37" s="560"/>
    </row>
    <row r="38" spans="1:13" s="556" customFormat="1" ht="15">
      <c r="A38" s="553"/>
      <c r="C38" s="556" t="s">
        <v>792</v>
      </c>
      <c r="D38" s="558"/>
      <c r="F38" s="559"/>
      <c r="G38" s="560"/>
    </row>
    <row r="40" spans="1:13">
      <c r="A40" s="553">
        <v>1</v>
      </c>
      <c r="C40" s="1" t="s">
        <v>732</v>
      </c>
    </row>
    <row r="41" spans="1:13">
      <c r="C41" s="1" t="s">
        <v>733</v>
      </c>
    </row>
    <row r="42" spans="1:13">
      <c r="C42" s="1" t="s">
        <v>734</v>
      </c>
    </row>
    <row r="43" spans="1:13">
      <c r="C43" s="1" t="s">
        <v>124</v>
      </c>
      <c r="D43" s="576">
        <v>238</v>
      </c>
      <c r="G43" s="555">
        <f>D43*F43</f>
        <v>0</v>
      </c>
    </row>
    <row r="45" spans="1:13" s="611" customFormat="1">
      <c r="A45" s="610">
        <v>2</v>
      </c>
      <c r="C45" s="611" t="s">
        <v>793</v>
      </c>
      <c r="D45" s="610"/>
      <c r="J45" s="610"/>
      <c r="K45" s="612"/>
      <c r="L45" s="612"/>
      <c r="M45" s="613"/>
    </row>
    <row r="46" spans="1:13" s="611" customFormat="1">
      <c r="A46" s="610"/>
      <c r="C46" s="611" t="s">
        <v>794</v>
      </c>
      <c r="D46" s="610"/>
      <c r="J46" s="610"/>
      <c r="K46" s="612"/>
      <c r="L46" s="612"/>
      <c r="M46" s="613"/>
    </row>
    <row r="47" spans="1:13" s="611" customFormat="1">
      <c r="A47" s="610"/>
      <c r="C47" s="614" t="s">
        <v>795</v>
      </c>
      <c r="D47" s="615"/>
      <c r="E47" s="614"/>
      <c r="J47" s="610"/>
      <c r="K47" s="612"/>
      <c r="L47" s="612"/>
      <c r="M47" s="613"/>
    </row>
    <row r="48" spans="1:13" s="611" customFormat="1">
      <c r="A48" s="610"/>
      <c r="C48" s="611" t="s">
        <v>796</v>
      </c>
      <c r="D48" s="610"/>
      <c r="J48" s="610"/>
      <c r="K48" s="612"/>
      <c r="L48" s="612"/>
      <c r="M48" s="613"/>
    </row>
    <row r="49" spans="1:13" s="611" customFormat="1">
      <c r="A49" s="610"/>
      <c r="C49" s="611" t="s">
        <v>797</v>
      </c>
      <c r="D49" s="610"/>
      <c r="J49" s="610"/>
      <c r="K49" s="612"/>
      <c r="L49" s="612"/>
      <c r="M49" s="613"/>
    </row>
    <row r="50" spans="1:13" s="611" customFormat="1">
      <c r="A50" s="610"/>
      <c r="C50" s="611" t="s">
        <v>741</v>
      </c>
      <c r="D50" s="610"/>
      <c r="J50" s="610"/>
      <c r="K50" s="612"/>
      <c r="L50" s="612"/>
      <c r="M50" s="613"/>
    </row>
    <row r="51" spans="1:13" s="611" customFormat="1">
      <c r="A51" s="610"/>
      <c r="C51" s="611" t="s">
        <v>124</v>
      </c>
      <c r="D51" s="576">
        <v>195</v>
      </c>
      <c r="F51" s="612"/>
      <c r="G51" s="555">
        <f>D51*F51</f>
        <v>0</v>
      </c>
      <c r="J51" s="610"/>
    </row>
    <row r="53" spans="1:13" s="611" customFormat="1">
      <c r="A53" s="610">
        <v>3</v>
      </c>
      <c r="C53" s="611" t="s">
        <v>793</v>
      </c>
      <c r="D53" s="610"/>
      <c r="J53" s="610"/>
      <c r="K53" s="612"/>
      <c r="L53" s="612"/>
      <c r="M53" s="613"/>
    </row>
    <row r="54" spans="1:13" s="611" customFormat="1">
      <c r="A54" s="610"/>
      <c r="C54" s="611" t="s">
        <v>745</v>
      </c>
      <c r="D54" s="610"/>
      <c r="J54" s="610"/>
      <c r="K54" s="612"/>
      <c r="L54" s="612"/>
      <c r="M54" s="613"/>
    </row>
    <row r="55" spans="1:13" s="611" customFormat="1">
      <c r="A55" s="610"/>
      <c r="C55" s="611" t="s">
        <v>796</v>
      </c>
      <c r="D55" s="610"/>
      <c r="J55" s="610"/>
      <c r="K55" s="612"/>
      <c r="L55" s="612"/>
      <c r="M55" s="613"/>
    </row>
    <row r="56" spans="1:13" s="611" customFormat="1">
      <c r="A56" s="610"/>
      <c r="C56" s="611" t="s">
        <v>797</v>
      </c>
      <c r="D56" s="610"/>
      <c r="J56" s="610"/>
      <c r="K56" s="612"/>
      <c r="L56" s="612"/>
      <c r="M56" s="613"/>
    </row>
    <row r="57" spans="1:13" s="611" customFormat="1">
      <c r="A57" s="610"/>
      <c r="C57" s="611" t="s">
        <v>798</v>
      </c>
      <c r="D57" s="610"/>
      <c r="J57" s="610"/>
      <c r="K57" s="612"/>
      <c r="L57" s="612"/>
      <c r="M57" s="613"/>
    </row>
    <row r="58" spans="1:13" s="611" customFormat="1">
      <c r="A58" s="610"/>
      <c r="C58" s="611" t="s">
        <v>124</v>
      </c>
      <c r="D58" s="576">
        <v>48</v>
      </c>
      <c r="F58" s="612"/>
      <c r="G58" s="555">
        <f>D58*F58</f>
        <v>0</v>
      </c>
      <c r="J58" s="610"/>
    </row>
    <row r="60" spans="1:13" s="577" customFormat="1">
      <c r="A60" s="553">
        <v>4</v>
      </c>
      <c r="C60" s="577" t="s">
        <v>799</v>
      </c>
      <c r="D60" s="576"/>
      <c r="G60" s="575"/>
      <c r="I60" s="553"/>
      <c r="J60" s="583"/>
      <c r="K60" s="583"/>
      <c r="L60" s="583"/>
    </row>
    <row r="61" spans="1:13" s="577" customFormat="1">
      <c r="A61" s="553"/>
      <c r="C61" s="577" t="s">
        <v>800</v>
      </c>
      <c r="D61" s="576"/>
      <c r="G61" s="575"/>
      <c r="I61" s="553"/>
      <c r="J61" s="583"/>
      <c r="K61" s="583"/>
      <c r="L61" s="583"/>
    </row>
    <row r="62" spans="1:13" s="577" customFormat="1">
      <c r="C62" s="577" t="s">
        <v>124</v>
      </c>
      <c r="D62" s="576">
        <v>238</v>
      </c>
      <c r="G62" s="581">
        <f>D62*F62</f>
        <v>0</v>
      </c>
      <c r="I62" s="553"/>
      <c r="J62" s="583"/>
      <c r="K62" s="583"/>
      <c r="L62" s="583"/>
    </row>
    <row r="63" spans="1:13" s="577" customFormat="1">
      <c r="A63" s="553"/>
      <c r="D63" s="576"/>
      <c r="F63" s="582"/>
      <c r="G63" s="581"/>
    </row>
    <row r="64" spans="1:13" s="577" customFormat="1">
      <c r="A64" s="553">
        <v>5</v>
      </c>
      <c r="C64" s="577" t="s">
        <v>747</v>
      </c>
      <c r="D64" s="576"/>
      <c r="G64" s="575"/>
      <c r="I64" s="553"/>
      <c r="J64" s="583"/>
      <c r="K64" s="583"/>
      <c r="L64" s="583"/>
    </row>
    <row r="65" spans="1:13" s="577" customFormat="1">
      <c r="A65" s="553"/>
      <c r="C65" s="577" t="s">
        <v>748</v>
      </c>
      <c r="D65" s="576"/>
      <c r="G65" s="575"/>
      <c r="I65" s="553"/>
      <c r="J65" s="583"/>
      <c r="K65" s="583"/>
      <c r="L65" s="583"/>
    </row>
    <row r="66" spans="1:13" s="577" customFormat="1">
      <c r="C66" s="577" t="s">
        <v>587</v>
      </c>
      <c r="D66" s="576">
        <v>4.3</v>
      </c>
      <c r="G66" s="581">
        <f>D66*F66</f>
        <v>0</v>
      </c>
      <c r="I66" s="553"/>
      <c r="J66" s="583"/>
      <c r="K66" s="583"/>
      <c r="L66" s="583"/>
    </row>
    <row r="67" spans="1:13" s="611" customFormat="1" ht="11.25" customHeight="1">
      <c r="A67" s="610"/>
      <c r="D67" s="610"/>
      <c r="J67" s="610"/>
      <c r="K67" s="616"/>
      <c r="L67" s="616"/>
      <c r="M67" s="617"/>
    </row>
    <row r="68" spans="1:13" s="577" customFormat="1">
      <c r="A68" s="553">
        <v>6</v>
      </c>
      <c r="C68" s="577" t="s">
        <v>801</v>
      </c>
      <c r="D68" s="576"/>
    </row>
    <row r="69" spans="1:13" s="577" customFormat="1">
      <c r="A69" s="553"/>
      <c r="C69" s="577" t="s">
        <v>802</v>
      </c>
      <c r="D69" s="576"/>
    </row>
    <row r="70" spans="1:13" s="577" customFormat="1">
      <c r="A70" s="553"/>
      <c r="C70" s="577" t="s">
        <v>803</v>
      </c>
      <c r="D70" s="576"/>
    </row>
    <row r="71" spans="1:13" s="577" customFormat="1">
      <c r="A71" s="553"/>
      <c r="C71" s="577" t="s">
        <v>804</v>
      </c>
      <c r="D71" s="576"/>
    </row>
    <row r="72" spans="1:13" s="577" customFormat="1">
      <c r="A72" s="553"/>
      <c r="C72" s="577" t="s">
        <v>824</v>
      </c>
      <c r="D72" s="576"/>
    </row>
    <row r="73" spans="1:13" s="577" customFormat="1">
      <c r="A73" s="553"/>
      <c r="C73" s="577" t="s">
        <v>4</v>
      </c>
      <c r="D73" s="576">
        <v>2</v>
      </c>
      <c r="F73" s="582"/>
      <c r="G73" s="581">
        <f>D73*F73</f>
        <v>0</v>
      </c>
    </row>
    <row r="74" spans="1:13" s="577" customFormat="1">
      <c r="A74" s="553"/>
      <c r="D74" s="576"/>
      <c r="F74" s="582"/>
      <c r="G74" s="581"/>
    </row>
    <row r="75" spans="1:13" s="611" customFormat="1">
      <c r="A75" s="610">
        <v>7</v>
      </c>
      <c r="C75" s="611" t="s">
        <v>807</v>
      </c>
      <c r="D75" s="610"/>
      <c r="J75" s="610"/>
      <c r="K75" s="616"/>
      <c r="L75" s="616"/>
      <c r="M75" s="617"/>
    </row>
    <row r="76" spans="1:13" s="611" customFormat="1">
      <c r="A76" s="610"/>
      <c r="C76" s="611" t="s">
        <v>808</v>
      </c>
      <c r="D76" s="610"/>
      <c r="J76" s="610"/>
      <c r="K76" s="616"/>
      <c r="L76" s="616"/>
      <c r="M76" s="617"/>
    </row>
    <row r="77" spans="1:13" s="611" customFormat="1">
      <c r="A77" s="610"/>
      <c r="C77" s="611" t="s">
        <v>124</v>
      </c>
      <c r="D77" s="610">
        <v>248</v>
      </c>
      <c r="F77" s="577"/>
      <c r="G77" s="581">
        <f>D77*F77</f>
        <v>0</v>
      </c>
      <c r="J77" s="610"/>
      <c r="K77" s="616"/>
      <c r="L77" s="616"/>
      <c r="M77" s="617"/>
    </row>
    <row r="78" spans="1:13" s="611" customFormat="1">
      <c r="A78" s="610"/>
      <c r="D78" s="610"/>
      <c r="J78" s="610"/>
      <c r="K78" s="616"/>
      <c r="L78" s="616"/>
      <c r="M78" s="617"/>
    </row>
    <row r="79" spans="1:13" s="577" customFormat="1">
      <c r="A79" s="553">
        <v>8</v>
      </c>
      <c r="C79" s="577" t="s">
        <v>809</v>
      </c>
      <c r="D79" s="553"/>
      <c r="G79" s="575"/>
      <c r="I79" s="553"/>
      <c r="J79" s="583"/>
      <c r="K79" s="583"/>
      <c r="L79" s="583"/>
    </row>
    <row r="80" spans="1:13" s="577" customFormat="1">
      <c r="A80" s="553"/>
      <c r="C80" s="577" t="s">
        <v>810</v>
      </c>
      <c r="D80" s="553"/>
      <c r="G80" s="575"/>
      <c r="I80" s="553"/>
      <c r="J80" s="583"/>
      <c r="K80" s="583"/>
      <c r="L80" s="583"/>
    </row>
    <row r="81" spans="1:15" s="577" customFormat="1">
      <c r="A81" s="553"/>
      <c r="C81" s="577" t="s">
        <v>811</v>
      </c>
      <c r="D81" s="553"/>
      <c r="F81" s="582"/>
      <c r="G81" s="581"/>
    </row>
    <row r="82" spans="1:15" s="577" customFormat="1">
      <c r="A82" s="553"/>
      <c r="C82" s="577" t="s">
        <v>124</v>
      </c>
      <c r="D82" s="553">
        <v>8</v>
      </c>
      <c r="F82" s="582"/>
      <c r="G82" s="581">
        <f>D82*F82</f>
        <v>0</v>
      </c>
    </row>
    <row r="83" spans="1:15" s="611" customFormat="1" ht="11.25" customHeight="1">
      <c r="A83" s="610"/>
      <c r="D83" s="610"/>
      <c r="J83" s="610"/>
      <c r="K83" s="616"/>
      <c r="L83" s="616"/>
      <c r="M83" s="617"/>
    </row>
    <row r="84" spans="1:15" s="618" customFormat="1">
      <c r="A84" s="610">
        <v>9</v>
      </c>
      <c r="C84" s="611" t="s">
        <v>812</v>
      </c>
      <c r="D84" s="610"/>
      <c r="F84" s="619"/>
      <c r="G84" s="620"/>
      <c r="J84" s="610"/>
      <c r="N84" s="619"/>
      <c r="O84" s="619"/>
    </row>
    <row r="85" spans="1:15" s="618" customFormat="1">
      <c r="A85" s="610"/>
      <c r="C85" s="611" t="s">
        <v>813</v>
      </c>
      <c r="D85" s="610"/>
      <c r="F85" s="619"/>
      <c r="G85" s="620"/>
      <c r="J85" s="610"/>
      <c r="N85" s="619"/>
      <c r="O85" s="619"/>
    </row>
    <row r="86" spans="1:15" s="622" customFormat="1">
      <c r="A86" s="621"/>
      <c r="C86" s="622" t="s">
        <v>587</v>
      </c>
      <c r="D86" s="621">
        <v>128</v>
      </c>
      <c r="F86" s="554"/>
      <c r="G86" s="555">
        <f>D86*F86</f>
        <v>0</v>
      </c>
      <c r="J86" s="621"/>
      <c r="K86" s="623"/>
      <c r="L86" s="624"/>
    </row>
    <row r="87" spans="1:15" ht="15" thickBot="1">
      <c r="A87" s="549"/>
      <c r="B87" s="550"/>
      <c r="C87" s="550"/>
      <c r="D87" s="549"/>
      <c r="E87" s="550"/>
      <c r="F87" s="551"/>
      <c r="G87" s="552"/>
    </row>
    <row r="88" spans="1:15" s="556" customFormat="1" ht="15.75" thickTop="1">
      <c r="A88" s="553"/>
      <c r="C88" s="556" t="s">
        <v>144</v>
      </c>
      <c r="D88" s="558"/>
      <c r="F88" s="559"/>
      <c r="G88" s="560">
        <f>SUM(G41:G86)</f>
        <v>0</v>
      </c>
    </row>
    <row r="89" spans="1:15" s="556" customFormat="1" ht="15">
      <c r="A89" s="553"/>
      <c r="D89" s="558"/>
      <c r="F89" s="559"/>
      <c r="G89" s="560"/>
    </row>
    <row r="91" spans="1:15" s="556" customFormat="1" ht="15">
      <c r="A91" s="553"/>
      <c r="C91" s="556" t="s">
        <v>783</v>
      </c>
      <c r="D91" s="558"/>
      <c r="F91" s="559"/>
      <c r="G91" s="560"/>
    </row>
    <row r="94" spans="1:15" s="577" customFormat="1">
      <c r="A94" s="553">
        <v>1</v>
      </c>
      <c r="C94" s="577" t="s">
        <v>814</v>
      </c>
      <c r="D94" s="576"/>
      <c r="F94" s="583"/>
      <c r="G94" s="583"/>
    </row>
    <row r="95" spans="1:15" s="577" customFormat="1">
      <c r="A95" s="553"/>
      <c r="C95" s="577" t="s">
        <v>4</v>
      </c>
      <c r="D95" s="576">
        <v>2</v>
      </c>
      <c r="F95" s="583"/>
      <c r="G95" s="555">
        <f>D95*F95</f>
        <v>0</v>
      </c>
    </row>
    <row r="96" spans="1:15" s="618" customFormat="1">
      <c r="A96" s="610"/>
      <c r="D96" s="610"/>
      <c r="F96" s="619"/>
      <c r="G96" s="620"/>
      <c r="J96" s="610"/>
      <c r="M96" s="619"/>
    </row>
    <row r="97" spans="1:7">
      <c r="A97" s="553">
        <v>2</v>
      </c>
      <c r="C97" s="1" t="s">
        <v>815</v>
      </c>
    </row>
    <row r="98" spans="1:7">
      <c r="C98" s="1" t="s">
        <v>267</v>
      </c>
      <c r="D98" s="553">
        <v>40</v>
      </c>
      <c r="F98" s="582"/>
      <c r="G98" s="555">
        <f>D98*F98</f>
        <v>0</v>
      </c>
    </row>
    <row r="99" spans="1:7" ht="15" thickBot="1">
      <c r="A99" s="549"/>
      <c r="B99" s="550"/>
      <c r="C99" s="550"/>
      <c r="D99" s="549"/>
      <c r="E99" s="550"/>
      <c r="F99" s="551"/>
      <c r="G99" s="552"/>
    </row>
    <row r="100" spans="1:7" s="556" customFormat="1" ht="15.75" thickTop="1">
      <c r="A100" s="553"/>
      <c r="C100" s="556" t="s">
        <v>144</v>
      </c>
      <c r="D100" s="558"/>
      <c r="F100" s="559"/>
      <c r="G100" s="560">
        <f>SUM(G95:G98)</f>
        <v>0</v>
      </c>
    </row>
    <row r="103" spans="1:7" s="556" customFormat="1" ht="15">
      <c r="A103" s="558"/>
      <c r="C103" s="556" t="s">
        <v>784</v>
      </c>
      <c r="D103" s="558"/>
      <c r="F103" s="559"/>
      <c r="G103" s="560"/>
    </row>
    <row r="105" spans="1:7">
      <c r="A105" s="553">
        <v>1</v>
      </c>
      <c r="C105" s="1" t="s">
        <v>825</v>
      </c>
    </row>
    <row r="106" spans="1:7">
      <c r="C106" s="1" t="s">
        <v>4</v>
      </c>
      <c r="D106" s="553">
        <v>1</v>
      </c>
      <c r="G106" s="555">
        <f>D106*F106</f>
        <v>0</v>
      </c>
    </row>
    <row r="108" spans="1:7">
      <c r="A108" s="553">
        <v>2</v>
      </c>
      <c r="C108" s="1" t="s">
        <v>817</v>
      </c>
    </row>
    <row r="109" spans="1:7">
      <c r="C109" s="1" t="s">
        <v>818</v>
      </c>
    </row>
    <row r="110" spans="1:7">
      <c r="C110" s="1" t="s">
        <v>4</v>
      </c>
      <c r="D110" s="553">
        <v>1</v>
      </c>
      <c r="G110" s="555">
        <f>D110*F110</f>
        <v>0</v>
      </c>
    </row>
    <row r="112" spans="1:7">
      <c r="A112" s="553">
        <v>3</v>
      </c>
      <c r="C112" s="1" t="s">
        <v>819</v>
      </c>
    </row>
    <row r="113" spans="1:7">
      <c r="C113" s="1" t="s">
        <v>336</v>
      </c>
      <c r="D113" s="553">
        <v>8</v>
      </c>
      <c r="G113" s="555">
        <f>D113*F113</f>
        <v>0</v>
      </c>
    </row>
    <row r="115" spans="1:7" s="606" customFormat="1">
      <c r="A115" s="605">
        <v>4</v>
      </c>
      <c r="C115" s="606" t="s">
        <v>820</v>
      </c>
      <c r="D115" s="605"/>
      <c r="F115" s="554"/>
      <c r="G115" s="555"/>
    </row>
    <row r="116" spans="1:7" s="606" customFormat="1">
      <c r="A116" s="605"/>
      <c r="C116" s="606" t="s">
        <v>4</v>
      </c>
      <c r="D116" s="605">
        <v>1</v>
      </c>
      <c r="F116" s="608"/>
      <c r="G116" s="555">
        <f>D116*F116</f>
        <v>0</v>
      </c>
    </row>
    <row r="118" spans="1:7" ht="15" thickBot="1">
      <c r="A118" s="549"/>
      <c r="B118" s="550"/>
      <c r="C118" s="550"/>
      <c r="D118" s="549"/>
      <c r="E118" s="550"/>
      <c r="F118" s="551"/>
      <c r="G118" s="552"/>
    </row>
    <row r="119" spans="1:7" s="556" customFormat="1" ht="15.75" thickTop="1">
      <c r="A119" s="553"/>
      <c r="C119" s="556" t="s">
        <v>144</v>
      </c>
      <c r="D119" s="558"/>
      <c r="F119" s="559"/>
      <c r="G119" s="560">
        <f>SUM(G106:G116)</f>
        <v>0</v>
      </c>
    </row>
    <row r="120" spans="1:7" s="556" customFormat="1" ht="15">
      <c r="A120" s="553"/>
      <c r="D120" s="558"/>
      <c r="F120" s="559"/>
      <c r="G120" s="560"/>
    </row>
    <row r="121" spans="1:7" s="556" customFormat="1" ht="15">
      <c r="A121" s="553"/>
      <c r="C121" s="556" t="s">
        <v>785</v>
      </c>
      <c r="D121" s="558"/>
      <c r="F121" s="559"/>
      <c r="G121" s="560"/>
    </row>
    <row r="124" spans="1:7">
      <c r="A124" s="553">
        <v>1</v>
      </c>
      <c r="C124" s="1" t="s">
        <v>821</v>
      </c>
    </row>
    <row r="126" spans="1:7">
      <c r="C126" s="1" t="s">
        <v>336</v>
      </c>
      <c r="D126" s="553">
        <v>16</v>
      </c>
      <c r="G126" s="555">
        <f>D126*F126</f>
        <v>0</v>
      </c>
    </row>
    <row r="128" spans="1:7">
      <c r="A128" s="553">
        <v>2</v>
      </c>
      <c r="C128" s="1" t="s">
        <v>822</v>
      </c>
    </row>
    <row r="130" spans="1:7">
      <c r="C130" s="1" t="s">
        <v>4</v>
      </c>
      <c r="D130" s="553">
        <v>1</v>
      </c>
      <c r="G130" s="555">
        <f>D130*F130</f>
        <v>0</v>
      </c>
    </row>
    <row r="131" spans="1:7" ht="15" thickBot="1">
      <c r="A131" s="549"/>
      <c r="B131" s="550"/>
      <c r="C131" s="550"/>
      <c r="D131" s="549"/>
      <c r="E131" s="550"/>
      <c r="F131" s="551"/>
      <c r="G131" s="552"/>
    </row>
    <row r="132" spans="1:7" s="556" customFormat="1" ht="15.75" thickTop="1">
      <c r="A132" s="553"/>
      <c r="C132" s="556" t="s">
        <v>144</v>
      </c>
      <c r="D132" s="558"/>
      <c r="F132" s="559"/>
      <c r="G132" s="560">
        <f>SUM(G126:G130)</f>
        <v>0</v>
      </c>
    </row>
    <row r="133" spans="1:7">
      <c r="A133" s="1"/>
      <c r="D133" s="1"/>
      <c r="F133" s="1"/>
      <c r="G133" s="575"/>
    </row>
    <row r="134" spans="1:7">
      <c r="A134" s="1"/>
      <c r="D134" s="1"/>
      <c r="F134" s="1"/>
      <c r="G134" s="575"/>
    </row>
    <row r="135" spans="1:7">
      <c r="A135" s="1"/>
      <c r="D135" s="1"/>
      <c r="F135" s="1"/>
      <c r="G135" s="575"/>
    </row>
    <row r="136" spans="1:7">
      <c r="A136" s="1"/>
      <c r="D136" s="1"/>
      <c r="F136" s="1"/>
      <c r="G136" s="575"/>
    </row>
    <row r="137" spans="1:7">
      <c r="A137" s="1"/>
      <c r="D137" s="1"/>
      <c r="F137" s="1"/>
      <c r="G137" s="575"/>
    </row>
    <row r="138" spans="1:7">
      <c r="A138" s="1"/>
      <c r="D138" s="1"/>
      <c r="F138" s="1"/>
      <c r="G138" s="575"/>
    </row>
    <row r="139" spans="1:7">
      <c r="A139" s="1"/>
      <c r="D139" s="1"/>
      <c r="F139" s="1"/>
      <c r="G139" s="575"/>
    </row>
    <row r="140" spans="1:7">
      <c r="A140" s="1"/>
      <c r="D140" s="1"/>
      <c r="F140" s="1"/>
      <c r="G140" s="575"/>
    </row>
    <row r="141" spans="1:7">
      <c r="A141" s="1"/>
      <c r="D141" s="1"/>
      <c r="F141" s="1"/>
      <c r="G141" s="575"/>
    </row>
    <row r="142" spans="1:7">
      <c r="A142" s="1"/>
      <c r="D142" s="1"/>
      <c r="F142" s="1"/>
      <c r="G142" s="575"/>
    </row>
    <row r="143" spans="1:7">
      <c r="A143" s="1"/>
      <c r="D143" s="1"/>
      <c r="F143" s="1"/>
      <c r="G143" s="575"/>
    </row>
    <row r="144" spans="1:7">
      <c r="A144" s="1"/>
      <c r="D144" s="1"/>
      <c r="F144" s="1"/>
      <c r="G144" s="575"/>
    </row>
    <row r="145" spans="1:7">
      <c r="A145" s="1"/>
      <c r="D145" s="1"/>
      <c r="F145" s="1"/>
      <c r="G145" s="575"/>
    </row>
    <row r="146" spans="1:7">
      <c r="A146" s="1"/>
      <c r="D146" s="1"/>
      <c r="F146" s="1"/>
      <c r="G146" s="575"/>
    </row>
    <row r="147" spans="1:7">
      <c r="A147" s="1"/>
      <c r="D147" s="1"/>
      <c r="F147" s="1"/>
      <c r="G147" s="575"/>
    </row>
    <row r="148" spans="1:7">
      <c r="A148" s="1"/>
      <c r="D148" s="1"/>
      <c r="F148" s="1"/>
      <c r="G148" s="575"/>
    </row>
    <row r="149" spans="1:7">
      <c r="A149" s="1"/>
      <c r="D149" s="1"/>
      <c r="F149" s="1"/>
      <c r="G149" s="575"/>
    </row>
    <row r="150" spans="1:7">
      <c r="A150" s="1"/>
      <c r="D150" s="1"/>
      <c r="F150" s="1"/>
      <c r="G150" s="575"/>
    </row>
    <row r="151" spans="1:7">
      <c r="A151" s="1"/>
      <c r="D151" s="1"/>
      <c r="F151" s="1"/>
      <c r="G151" s="575"/>
    </row>
    <row r="152" spans="1:7">
      <c r="A152" s="1"/>
      <c r="D152" s="1"/>
      <c r="F152" s="1"/>
      <c r="G152" s="575"/>
    </row>
    <row r="153" spans="1:7">
      <c r="A153" s="1"/>
      <c r="D153" s="1"/>
      <c r="F153" s="1"/>
      <c r="G153" s="575"/>
    </row>
    <row r="154" spans="1:7">
      <c r="A154" s="1"/>
      <c r="D154" s="1"/>
      <c r="F154" s="1"/>
      <c r="G154" s="575"/>
    </row>
    <row r="155" spans="1:7">
      <c r="A155" s="1"/>
      <c r="D155" s="1"/>
      <c r="F155" s="1"/>
      <c r="G155" s="575"/>
    </row>
    <row r="156" spans="1:7">
      <c r="A156" s="1"/>
      <c r="D156" s="1"/>
      <c r="F156" s="1"/>
      <c r="G156" s="575"/>
    </row>
    <row r="157" spans="1:7">
      <c r="A157" s="1"/>
      <c r="D157" s="1"/>
      <c r="F157" s="1"/>
      <c r="G157" s="575"/>
    </row>
    <row r="158" spans="1:7">
      <c r="A158" s="1"/>
      <c r="D158" s="1"/>
      <c r="F158" s="1"/>
      <c r="G158" s="575"/>
    </row>
    <row r="159" spans="1:7">
      <c r="A159" s="1"/>
      <c r="D159" s="1"/>
      <c r="F159" s="1"/>
      <c r="G159" s="575"/>
    </row>
    <row r="160" spans="1:7">
      <c r="A160" s="1"/>
      <c r="D160" s="1"/>
      <c r="F160" s="1"/>
      <c r="G160" s="575"/>
    </row>
    <row r="161" spans="1:7">
      <c r="A161" s="1"/>
      <c r="D161" s="1"/>
      <c r="F161" s="1"/>
      <c r="G161" s="575"/>
    </row>
    <row r="162" spans="1:7">
      <c r="A162" s="1"/>
      <c r="D162" s="1"/>
      <c r="F162" s="1"/>
      <c r="G162" s="575"/>
    </row>
    <row r="163" spans="1:7">
      <c r="A163" s="1"/>
      <c r="D163" s="1"/>
      <c r="F163" s="1"/>
      <c r="G163" s="575"/>
    </row>
    <row r="164" spans="1:7">
      <c r="A164" s="1"/>
      <c r="D164" s="1"/>
      <c r="F164" s="1"/>
      <c r="G164" s="575"/>
    </row>
    <row r="165" spans="1:7">
      <c r="A165" s="1"/>
      <c r="D165" s="1"/>
      <c r="F165" s="1"/>
      <c r="G165" s="575"/>
    </row>
    <row r="166" spans="1:7">
      <c r="A166" s="1"/>
      <c r="D166" s="1"/>
      <c r="F166" s="1"/>
      <c r="G166" s="575"/>
    </row>
    <row r="167" spans="1:7">
      <c r="A167" s="1"/>
      <c r="D167" s="1"/>
      <c r="F167" s="1"/>
      <c r="G167" s="575"/>
    </row>
    <row r="168" spans="1:7">
      <c r="A168" s="1"/>
      <c r="D168" s="1"/>
      <c r="F168" s="1"/>
      <c r="G168" s="575"/>
    </row>
    <row r="169" spans="1:7">
      <c r="A169" s="1"/>
      <c r="D169" s="1"/>
      <c r="F169" s="1"/>
      <c r="G169" s="575"/>
    </row>
    <row r="170" spans="1:7">
      <c r="A170" s="1"/>
      <c r="D170" s="1"/>
      <c r="F170" s="1"/>
      <c r="G170" s="575"/>
    </row>
    <row r="171" spans="1:7">
      <c r="A171" s="1"/>
      <c r="D171" s="1"/>
      <c r="F171" s="1"/>
      <c r="G171" s="575"/>
    </row>
    <row r="172" spans="1:7">
      <c r="A172" s="1"/>
      <c r="D172" s="1"/>
      <c r="F172" s="1"/>
      <c r="G172" s="575"/>
    </row>
    <row r="173" spans="1:7">
      <c r="A173" s="1"/>
      <c r="D173" s="1"/>
      <c r="F173" s="1"/>
      <c r="G173" s="575"/>
    </row>
    <row r="174" spans="1:7">
      <c r="A174" s="1"/>
      <c r="D174" s="1"/>
      <c r="F174" s="1"/>
      <c r="G174" s="575"/>
    </row>
    <row r="175" spans="1:7">
      <c r="A175" s="1"/>
      <c r="D175" s="1"/>
      <c r="F175" s="1"/>
      <c r="G175" s="575"/>
    </row>
    <row r="176" spans="1:7">
      <c r="A176" s="1"/>
      <c r="D176" s="1"/>
      <c r="F176" s="1"/>
      <c r="G176" s="575"/>
    </row>
    <row r="177" spans="1:7">
      <c r="A177" s="1"/>
      <c r="D177" s="1"/>
      <c r="F177" s="1"/>
      <c r="G177" s="575"/>
    </row>
    <row r="178" spans="1:7">
      <c r="A178" s="1"/>
      <c r="D178" s="1"/>
      <c r="F178" s="1"/>
      <c r="G178" s="575"/>
    </row>
    <row r="179" spans="1:7">
      <c r="A179" s="1"/>
      <c r="D179" s="1"/>
      <c r="F179" s="1"/>
      <c r="G179" s="575"/>
    </row>
    <row r="180" spans="1:7">
      <c r="A180" s="1"/>
      <c r="D180" s="1"/>
      <c r="F180" s="1"/>
      <c r="G180" s="575"/>
    </row>
    <row r="181" spans="1:7">
      <c r="A181" s="1"/>
      <c r="D181" s="1"/>
      <c r="F181" s="1"/>
      <c r="G181" s="575"/>
    </row>
    <row r="182" spans="1:7">
      <c r="A182" s="1"/>
      <c r="D182" s="1"/>
      <c r="F182" s="1"/>
      <c r="G182" s="575"/>
    </row>
    <row r="183" spans="1:7">
      <c r="A183" s="1"/>
      <c r="D183" s="1"/>
      <c r="F183" s="1"/>
      <c r="G183" s="575"/>
    </row>
    <row r="184" spans="1:7">
      <c r="A184" s="1"/>
      <c r="D184" s="1"/>
      <c r="F184" s="1"/>
      <c r="G184" s="575"/>
    </row>
    <row r="185" spans="1:7">
      <c r="A185" s="1"/>
      <c r="D185" s="1"/>
      <c r="F185" s="1"/>
      <c r="G185" s="575"/>
    </row>
    <row r="186" spans="1:7">
      <c r="A186" s="1"/>
      <c r="D186" s="1"/>
      <c r="F186" s="1"/>
      <c r="G186" s="575"/>
    </row>
    <row r="187" spans="1:7">
      <c r="A187" s="1"/>
      <c r="D187" s="1"/>
      <c r="F187" s="1"/>
      <c r="G187" s="575"/>
    </row>
    <row r="188" spans="1:7">
      <c r="A188" s="1"/>
      <c r="D188" s="1"/>
      <c r="F188" s="1"/>
      <c r="G188" s="575"/>
    </row>
    <row r="189" spans="1:7">
      <c r="A189" s="1"/>
      <c r="D189" s="1"/>
      <c r="F189" s="1"/>
      <c r="G189" s="575"/>
    </row>
    <row r="190" spans="1:7">
      <c r="A190" s="1"/>
      <c r="D190" s="1"/>
      <c r="F190" s="1"/>
      <c r="G190" s="575"/>
    </row>
    <row r="191" spans="1:7">
      <c r="A191" s="1"/>
      <c r="D191" s="1"/>
      <c r="F191" s="1"/>
      <c r="G191" s="575"/>
    </row>
    <row r="192" spans="1:7">
      <c r="A192" s="1"/>
      <c r="D192" s="1"/>
      <c r="F192" s="1"/>
      <c r="G192" s="575"/>
    </row>
    <row r="193" spans="1:7">
      <c r="A193" s="1"/>
      <c r="D193" s="1"/>
      <c r="F193" s="1"/>
      <c r="G193" s="575"/>
    </row>
    <row r="194" spans="1:7">
      <c r="A194" s="1"/>
      <c r="D194" s="1"/>
      <c r="F194" s="1"/>
      <c r="G194" s="575"/>
    </row>
    <row r="195" spans="1:7">
      <c r="A195" s="1"/>
      <c r="D195" s="1"/>
      <c r="F195" s="1"/>
      <c r="G195" s="575"/>
    </row>
    <row r="196" spans="1:7">
      <c r="A196" s="1"/>
      <c r="D196" s="1"/>
      <c r="F196" s="1"/>
      <c r="G196" s="575"/>
    </row>
    <row r="197" spans="1:7">
      <c r="A197" s="1"/>
      <c r="D197" s="1"/>
      <c r="F197" s="1"/>
      <c r="G197" s="575"/>
    </row>
    <row r="198" spans="1:7">
      <c r="A198" s="1"/>
      <c r="D198" s="1"/>
      <c r="F198" s="1"/>
      <c r="G198" s="575"/>
    </row>
    <row r="199" spans="1:7">
      <c r="A199" s="1"/>
      <c r="D199" s="1"/>
      <c r="F199" s="1"/>
      <c r="G199" s="575"/>
    </row>
    <row r="200" spans="1:7">
      <c r="A200" s="1"/>
      <c r="D200" s="1"/>
      <c r="F200" s="1"/>
      <c r="G200" s="575"/>
    </row>
    <row r="201" spans="1:7">
      <c r="A201" s="1"/>
      <c r="D201" s="1"/>
      <c r="F201" s="1"/>
      <c r="G201" s="575"/>
    </row>
    <row r="202" spans="1:7">
      <c r="A202" s="1"/>
      <c r="D202" s="1"/>
      <c r="F202" s="1"/>
      <c r="G202" s="575"/>
    </row>
    <row r="203" spans="1:7">
      <c r="A203" s="1"/>
      <c r="D203" s="1"/>
      <c r="F203" s="1"/>
      <c r="G203" s="575"/>
    </row>
    <row r="204" spans="1:7">
      <c r="A204" s="1"/>
      <c r="D204" s="1"/>
      <c r="F204" s="1"/>
      <c r="G204" s="575"/>
    </row>
    <row r="205" spans="1:7">
      <c r="A205" s="1"/>
      <c r="D205" s="1"/>
      <c r="F205" s="1"/>
      <c r="G205" s="575"/>
    </row>
    <row r="206" spans="1:7">
      <c r="A206" s="1"/>
      <c r="D206" s="1"/>
      <c r="F206" s="1"/>
      <c r="G206" s="575"/>
    </row>
    <row r="207" spans="1:7">
      <c r="A207" s="1"/>
      <c r="D207" s="1"/>
      <c r="F207" s="1"/>
      <c r="G207" s="575"/>
    </row>
    <row r="208" spans="1:7">
      <c r="A208" s="1"/>
      <c r="D208" s="1"/>
      <c r="F208" s="1"/>
      <c r="G208" s="575"/>
    </row>
    <row r="209" spans="1:7">
      <c r="A209" s="1"/>
      <c r="D209" s="1"/>
      <c r="F209" s="1"/>
      <c r="G209" s="575"/>
    </row>
    <row r="210" spans="1:7">
      <c r="A210" s="1"/>
      <c r="D210" s="1"/>
      <c r="F210" s="1"/>
      <c r="G210" s="575"/>
    </row>
    <row r="211" spans="1:7">
      <c r="A211" s="1"/>
      <c r="D211" s="1"/>
      <c r="F211" s="1"/>
      <c r="G211" s="575"/>
    </row>
    <row r="212" spans="1:7">
      <c r="A212" s="1"/>
      <c r="D212" s="1"/>
      <c r="F212" s="1"/>
      <c r="G212" s="575"/>
    </row>
    <row r="213" spans="1:7">
      <c r="A213" s="1"/>
      <c r="D213" s="1"/>
      <c r="F213" s="1"/>
      <c r="G213" s="575"/>
    </row>
    <row r="214" spans="1:7">
      <c r="A214" s="1"/>
      <c r="D214" s="1"/>
      <c r="F214" s="1"/>
      <c r="G214" s="575"/>
    </row>
    <row r="215" spans="1:7">
      <c r="A215" s="1"/>
      <c r="D215" s="1"/>
      <c r="F215" s="1"/>
      <c r="G215" s="575"/>
    </row>
    <row r="216" spans="1:7">
      <c r="A216" s="1"/>
      <c r="D216" s="1"/>
      <c r="F216" s="1"/>
      <c r="G216" s="575"/>
    </row>
    <row r="217" spans="1:7">
      <c r="A217" s="1"/>
      <c r="D217" s="1"/>
      <c r="F217" s="1"/>
      <c r="G217" s="575"/>
    </row>
    <row r="218" spans="1:7">
      <c r="A218" s="1"/>
      <c r="D218" s="1"/>
      <c r="F218" s="1"/>
      <c r="G218" s="575"/>
    </row>
    <row r="219" spans="1:7">
      <c r="A219" s="1"/>
      <c r="D219" s="1"/>
      <c r="F219" s="1"/>
      <c r="G219" s="575"/>
    </row>
    <row r="220" spans="1:7">
      <c r="A220" s="1"/>
      <c r="D220" s="1"/>
      <c r="F220" s="1"/>
      <c r="G220" s="575"/>
    </row>
    <row r="221" spans="1:7">
      <c r="A221" s="1"/>
      <c r="D221" s="1"/>
      <c r="F221" s="1"/>
      <c r="G221" s="575"/>
    </row>
    <row r="222" spans="1:7">
      <c r="A222" s="1"/>
      <c r="D222" s="1"/>
      <c r="F222" s="1"/>
      <c r="G222" s="575"/>
    </row>
    <row r="223" spans="1:7">
      <c r="A223" s="1"/>
      <c r="D223" s="1"/>
      <c r="F223" s="1"/>
      <c r="G223" s="575"/>
    </row>
    <row r="224" spans="1:7">
      <c r="A224" s="1"/>
      <c r="D224" s="1"/>
      <c r="F224" s="1"/>
      <c r="G224" s="575"/>
    </row>
    <row r="225" spans="1:7">
      <c r="A225" s="1"/>
      <c r="D225" s="1"/>
      <c r="F225" s="1"/>
      <c r="G225" s="575"/>
    </row>
    <row r="226" spans="1:7">
      <c r="A226" s="1"/>
      <c r="D226" s="1"/>
      <c r="F226" s="1"/>
      <c r="G226" s="575"/>
    </row>
    <row r="227" spans="1:7">
      <c r="A227" s="1"/>
      <c r="D227" s="1"/>
      <c r="F227" s="1"/>
      <c r="G227" s="575"/>
    </row>
    <row r="228" spans="1:7">
      <c r="A228" s="1"/>
      <c r="D228" s="1"/>
      <c r="F228" s="1"/>
      <c r="G228" s="575"/>
    </row>
    <row r="229" spans="1:7">
      <c r="A229" s="1"/>
      <c r="D229" s="1"/>
      <c r="F229" s="1"/>
      <c r="G229" s="57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A1:L723"/>
  <sheetViews>
    <sheetView view="pageBreakPreview" zoomScale="115" zoomScaleNormal="85" zoomScaleSheetLayoutView="115" workbookViewId="0">
      <selection activeCell="E20" sqref="E20"/>
    </sheetView>
  </sheetViews>
  <sheetFormatPr defaultColWidth="12.7109375" defaultRowHeight="15"/>
  <cols>
    <col min="1" max="1" width="5.7109375" style="148" customWidth="1"/>
    <col min="2" max="2" width="55.7109375" style="149" customWidth="1"/>
    <col min="3" max="3" width="10.42578125" style="68" bestFit="1" customWidth="1"/>
    <col min="4" max="4" width="15.28515625" style="60" customWidth="1"/>
    <col min="5" max="5" width="17.7109375" style="66" customWidth="1"/>
    <col min="6" max="6" width="12.7109375" style="76"/>
    <col min="7" max="7" width="12.7109375" style="26"/>
    <col min="8" max="8" width="12.7109375" style="27"/>
    <col min="9" max="9" width="14.28515625" style="27" customWidth="1"/>
    <col min="10" max="10" width="34.28515625" style="27" customWidth="1"/>
    <col min="11" max="16384" width="12.7109375" style="27"/>
  </cols>
  <sheetData>
    <row r="1" spans="1:7" s="25" customFormat="1" ht="15.75" thickBot="1">
      <c r="A1" s="629" t="s">
        <v>56</v>
      </c>
      <c r="B1" s="630"/>
      <c r="C1" s="630"/>
      <c r="D1" s="630"/>
      <c r="E1" s="23"/>
      <c r="F1" s="190"/>
      <c r="G1" s="24"/>
    </row>
    <row r="2" spans="1:7" ht="102" customHeight="1">
      <c r="A2" s="631" t="s">
        <v>107</v>
      </c>
      <c r="B2" s="631"/>
      <c r="C2" s="631"/>
      <c r="D2" s="631"/>
      <c r="E2" s="631"/>
    </row>
    <row r="3" spans="1:7" s="29" customFormat="1">
      <c r="A3" s="28"/>
      <c r="C3" s="30"/>
      <c r="D3" s="31"/>
      <c r="E3" s="31"/>
    </row>
    <row r="4" spans="1:7" s="47" customFormat="1">
      <c r="A4" s="28" t="s">
        <v>156</v>
      </c>
      <c r="C4" s="191"/>
      <c r="D4" s="192"/>
      <c r="E4" s="192" t="s">
        <v>149</v>
      </c>
    </row>
    <row r="5" spans="1:7" s="47" customFormat="1">
      <c r="A5" s="28"/>
      <c r="C5" s="191"/>
      <c r="D5" s="192"/>
      <c r="E5" s="192"/>
    </row>
    <row r="6" spans="1:7" s="29" customFormat="1" ht="15.75" thickBot="1">
      <c r="A6" s="28"/>
      <c r="C6" s="30"/>
      <c r="D6" s="31"/>
      <c r="E6" s="31"/>
    </row>
    <row r="7" spans="1:7" s="29" customFormat="1" ht="15.75" thickBot="1">
      <c r="A7" s="32" t="s">
        <v>58</v>
      </c>
      <c r="B7" s="33" t="s">
        <v>59</v>
      </c>
      <c r="C7" s="33"/>
      <c r="D7" s="33"/>
      <c r="E7" s="34" t="s">
        <v>60</v>
      </c>
    </row>
    <row r="8" spans="1:7" s="29" customFormat="1">
      <c r="A8" s="28">
        <v>1</v>
      </c>
      <c r="B8" s="29" t="s">
        <v>49</v>
      </c>
      <c r="C8" s="30"/>
      <c r="D8" s="31"/>
      <c r="E8" s="31">
        <f>E119</f>
        <v>19500</v>
      </c>
    </row>
    <row r="9" spans="1:7" s="29" customFormat="1">
      <c r="A9" s="35">
        <v>2</v>
      </c>
      <c r="B9" s="36" t="s">
        <v>35</v>
      </c>
      <c r="C9" s="37"/>
      <c r="D9" s="38"/>
      <c r="E9" s="38">
        <f>E183</f>
        <v>1000</v>
      </c>
    </row>
    <row r="10" spans="1:7" s="29" customFormat="1">
      <c r="A10" s="35">
        <v>3</v>
      </c>
      <c r="B10" s="36" t="s">
        <v>21</v>
      </c>
      <c r="C10" s="37"/>
      <c r="D10" s="38"/>
      <c r="E10" s="38">
        <f>E271</f>
        <v>0</v>
      </c>
    </row>
    <row r="11" spans="1:7" s="29" customFormat="1">
      <c r="A11" s="35">
        <v>4</v>
      </c>
      <c r="B11" s="36" t="s">
        <v>157</v>
      </c>
      <c r="C11" s="37"/>
      <c r="D11" s="38"/>
      <c r="E11" s="38">
        <f>E294</f>
        <v>0</v>
      </c>
    </row>
    <row r="12" spans="1:7" s="29" customFormat="1">
      <c r="A12" s="35">
        <v>5</v>
      </c>
      <c r="B12" s="36" t="s">
        <v>61</v>
      </c>
      <c r="C12" s="37"/>
      <c r="D12" s="38"/>
      <c r="E12" s="38">
        <f>E376</f>
        <v>0</v>
      </c>
    </row>
    <row r="13" spans="1:7" s="29" customFormat="1">
      <c r="A13" s="35">
        <v>6</v>
      </c>
      <c r="B13" s="36" t="s">
        <v>63</v>
      </c>
      <c r="C13" s="37"/>
      <c r="D13" s="38"/>
      <c r="E13" s="38">
        <f>E410</f>
        <v>0</v>
      </c>
    </row>
    <row r="14" spans="1:7" s="29" customFormat="1">
      <c r="A14" s="35"/>
      <c r="B14" s="36"/>
      <c r="C14" s="37"/>
      <c r="D14" s="38"/>
      <c r="E14" s="38"/>
    </row>
    <row r="15" spans="1:7" s="29" customFormat="1" ht="15.75" thickBot="1">
      <c r="A15" s="39"/>
      <c r="B15" s="40"/>
      <c r="C15" s="41"/>
      <c r="D15" s="42"/>
      <c r="E15" s="42"/>
    </row>
    <row r="16" spans="1:7" s="47" customFormat="1">
      <c r="A16" s="43"/>
      <c r="B16" s="44" t="s">
        <v>144</v>
      </c>
      <c r="C16" s="45"/>
      <c r="D16" s="46"/>
      <c r="E16" s="46">
        <f>SUM(E8:E15)</f>
        <v>20500</v>
      </c>
    </row>
    <row r="17" spans="1:5" s="29" customFormat="1">
      <c r="A17" s="28"/>
      <c r="C17" s="30"/>
      <c r="D17" s="31"/>
      <c r="E17" s="31"/>
    </row>
    <row r="18" spans="1:5" s="29" customFormat="1">
      <c r="A18" s="193" t="s">
        <v>142</v>
      </c>
      <c r="C18" s="30"/>
      <c r="D18" s="31"/>
      <c r="E18" s="31"/>
    </row>
    <row r="19" spans="1:5" s="29" customFormat="1" ht="42.75">
      <c r="A19" s="158" t="s">
        <v>150</v>
      </c>
      <c r="B19" s="48" t="s">
        <v>96</v>
      </c>
      <c r="C19" s="30"/>
      <c r="D19" s="31"/>
      <c r="E19" s="31"/>
    </row>
    <row r="20" spans="1:5" s="29" customFormat="1" ht="57">
      <c r="A20" s="158" t="s">
        <v>151</v>
      </c>
      <c r="B20" s="48" t="s">
        <v>143</v>
      </c>
      <c r="C20" s="30"/>
      <c r="D20" s="31"/>
      <c r="E20" s="31"/>
    </row>
    <row r="21" spans="1:5" s="29" customFormat="1" ht="57">
      <c r="A21" s="158" t="s">
        <v>152</v>
      </c>
      <c r="B21" s="48" t="s">
        <v>97</v>
      </c>
      <c r="C21" s="30"/>
      <c r="D21" s="31"/>
      <c r="E21" s="31"/>
    </row>
    <row r="22" spans="1:5" s="29" customFormat="1" ht="57">
      <c r="A22" s="158" t="s">
        <v>153</v>
      </c>
      <c r="B22" s="48" t="s">
        <v>98</v>
      </c>
      <c r="C22" s="30"/>
      <c r="D22" s="31"/>
      <c r="E22" s="31"/>
    </row>
    <row r="23" spans="1:5" s="29" customFormat="1" ht="42.75">
      <c r="A23" s="158" t="s">
        <v>154</v>
      </c>
      <c r="B23" s="48" t="s">
        <v>155</v>
      </c>
      <c r="C23" s="30"/>
      <c r="D23" s="31"/>
      <c r="E23" s="31"/>
    </row>
    <row r="24" spans="1:5" s="29" customFormat="1" ht="29.25" customHeight="1">
      <c r="A24" s="158" t="s">
        <v>834</v>
      </c>
      <c r="B24" s="604" t="s">
        <v>836</v>
      </c>
      <c r="C24" s="30"/>
      <c r="D24" s="31"/>
      <c r="E24" s="31"/>
    </row>
    <row r="25" spans="1:5" ht="14.25">
      <c r="A25" s="49"/>
      <c r="B25" s="50"/>
      <c r="C25" s="51"/>
      <c r="D25" s="52"/>
      <c r="E25" s="53"/>
    </row>
    <row r="26" spans="1:5">
      <c r="A26" s="54" t="s">
        <v>55</v>
      </c>
      <c r="B26" s="55" t="s">
        <v>54</v>
      </c>
      <c r="C26" s="56" t="s">
        <v>53</v>
      </c>
      <c r="D26" s="56" t="s">
        <v>52</v>
      </c>
      <c r="E26" s="56" t="s">
        <v>51</v>
      </c>
    </row>
    <row r="27" spans="1:5">
      <c r="A27" s="54"/>
      <c r="B27" s="55" t="s">
        <v>50</v>
      </c>
      <c r="C27" s="56"/>
      <c r="D27" s="56"/>
      <c r="E27" s="56"/>
    </row>
    <row r="28" spans="1:5">
      <c r="A28" s="57">
        <v>1</v>
      </c>
      <c r="B28" s="58" t="s">
        <v>49</v>
      </c>
      <c r="C28" s="59"/>
      <c r="E28" s="61"/>
    </row>
    <row r="29" spans="1:5">
      <c r="A29" s="62"/>
      <c r="B29" s="63"/>
      <c r="C29" s="59"/>
      <c r="E29" s="61"/>
    </row>
    <row r="30" spans="1:5">
      <c r="A30" s="62"/>
      <c r="B30" s="58" t="s">
        <v>48</v>
      </c>
      <c r="C30" s="59"/>
      <c r="E30" s="61"/>
    </row>
    <row r="31" spans="1:5">
      <c r="A31" s="62"/>
      <c r="B31" s="63"/>
      <c r="C31" s="59"/>
      <c r="E31" s="61"/>
    </row>
    <row r="32" spans="1:5">
      <c r="A32" s="64">
        <v>1.01</v>
      </c>
      <c r="B32" s="63" t="s">
        <v>115</v>
      </c>
      <c r="C32" s="59"/>
      <c r="E32" s="61"/>
    </row>
    <row r="33" spans="1:5" ht="28.5">
      <c r="A33" s="62"/>
      <c r="B33" s="63" t="s">
        <v>148</v>
      </c>
      <c r="C33" s="59"/>
      <c r="E33" s="61"/>
    </row>
    <row r="34" spans="1:5">
      <c r="A34" s="62"/>
      <c r="B34" s="63" t="s">
        <v>47</v>
      </c>
      <c r="C34" s="65">
        <v>0.47399999999999998</v>
      </c>
      <c r="E34" s="61">
        <f>C34*D34</f>
        <v>0</v>
      </c>
    </row>
    <row r="36" spans="1:5">
      <c r="A36" s="64">
        <f>MAX(A25:A35)+0.01</f>
        <v>1.02</v>
      </c>
      <c r="B36" s="63" t="s">
        <v>46</v>
      </c>
      <c r="C36" s="59"/>
      <c r="E36" s="61"/>
    </row>
    <row r="37" spans="1:5" ht="28.5">
      <c r="A37" s="62"/>
      <c r="B37" s="63" t="s">
        <v>45</v>
      </c>
      <c r="C37" s="59"/>
      <c r="E37" s="61"/>
    </row>
    <row r="38" spans="1:5">
      <c r="A38" s="62"/>
      <c r="B38" s="63" t="s">
        <v>0</v>
      </c>
      <c r="C38" s="59">
        <v>28</v>
      </c>
      <c r="E38" s="61">
        <f>C38*D38</f>
        <v>0</v>
      </c>
    </row>
    <row r="39" spans="1:5">
      <c r="A39" s="62"/>
      <c r="B39" s="63"/>
      <c r="C39" s="59"/>
      <c r="E39" s="61"/>
    </row>
    <row r="40" spans="1:5">
      <c r="A40" s="62"/>
      <c r="B40" s="58" t="s">
        <v>44</v>
      </c>
      <c r="C40" s="59"/>
    </row>
    <row r="41" spans="1:5">
      <c r="A41" s="62" t="s">
        <v>5</v>
      </c>
      <c r="B41" s="58" t="s">
        <v>43</v>
      </c>
      <c r="C41" s="59"/>
    </row>
    <row r="42" spans="1:5" ht="85.5">
      <c r="A42" s="62"/>
      <c r="B42" s="67" t="s">
        <v>73</v>
      </c>
      <c r="C42" s="59"/>
    </row>
    <row r="43" spans="1:5">
      <c r="A43" s="62"/>
      <c r="B43" s="67"/>
      <c r="C43" s="59"/>
    </row>
    <row r="44" spans="1:5">
      <c r="A44" s="64">
        <f>MAX(A28:A43)+0.01</f>
        <v>1.03</v>
      </c>
      <c r="B44" s="63" t="s">
        <v>82</v>
      </c>
      <c r="C44" s="59"/>
    </row>
    <row r="45" spans="1:5" ht="28.5">
      <c r="A45" s="62"/>
      <c r="B45" s="63" t="s">
        <v>99</v>
      </c>
    </row>
    <row r="46" spans="1:5">
      <c r="A46" s="62"/>
      <c r="B46" s="63" t="s">
        <v>6</v>
      </c>
      <c r="C46" s="59">
        <v>35</v>
      </c>
      <c r="E46" s="61">
        <f>C46*D46</f>
        <v>0</v>
      </c>
    </row>
    <row r="47" spans="1:5">
      <c r="A47" s="62"/>
      <c r="B47" s="63"/>
      <c r="C47" s="59"/>
      <c r="E47" s="61"/>
    </row>
    <row r="48" spans="1:5">
      <c r="A48" s="64">
        <f>MAX(A25:A44)+0.01</f>
        <v>1.04</v>
      </c>
      <c r="B48" s="63" t="s">
        <v>42</v>
      </c>
      <c r="C48" s="59"/>
    </row>
    <row r="49" spans="1:9" ht="28.5">
      <c r="A49" s="62"/>
      <c r="B49" s="69" t="s">
        <v>41</v>
      </c>
    </row>
    <row r="50" spans="1:9">
      <c r="A50" s="62" t="s">
        <v>5</v>
      </c>
      <c r="B50" s="69" t="s">
        <v>74</v>
      </c>
    </row>
    <row r="51" spans="1:9">
      <c r="A51" s="62"/>
      <c r="B51" s="63" t="s">
        <v>4</v>
      </c>
      <c r="C51" s="59">
        <v>5</v>
      </c>
      <c r="E51" s="61">
        <f>C51*D51</f>
        <v>0</v>
      </c>
    </row>
    <row r="52" spans="1:9">
      <c r="A52" s="62"/>
      <c r="B52" s="67"/>
      <c r="C52" s="59"/>
    </row>
    <row r="53" spans="1:9">
      <c r="A53" s="64">
        <f>MAX(A37:A52)+0.01</f>
        <v>1.05</v>
      </c>
      <c r="B53" s="63" t="s">
        <v>2</v>
      </c>
      <c r="C53" s="59"/>
    </row>
    <row r="54" spans="1:9">
      <c r="A54" s="62"/>
      <c r="B54" s="63" t="s">
        <v>160</v>
      </c>
    </row>
    <row r="55" spans="1:9" ht="42.75">
      <c r="A55" s="62" t="s">
        <v>5</v>
      </c>
      <c r="B55" s="63" t="s">
        <v>161</v>
      </c>
    </row>
    <row r="56" spans="1:9">
      <c r="A56" s="62"/>
      <c r="B56" s="63" t="s">
        <v>6</v>
      </c>
      <c r="C56" s="59">
        <v>28</v>
      </c>
      <c r="E56" s="61">
        <f>C56*D56</f>
        <v>0</v>
      </c>
    </row>
    <row r="57" spans="1:9" s="71" customFormat="1">
      <c r="A57" s="62"/>
      <c r="B57" s="63"/>
      <c r="C57" s="59"/>
      <c r="D57" s="60"/>
      <c r="E57" s="61"/>
      <c r="F57" s="27"/>
      <c r="G57" s="27"/>
      <c r="H57" s="27"/>
      <c r="I57" s="27"/>
    </row>
    <row r="58" spans="1:9">
      <c r="A58" s="64">
        <f>MAX(A16:A54)+0.01</f>
        <v>1.06</v>
      </c>
      <c r="B58" s="63" t="s">
        <v>2</v>
      </c>
      <c r="C58" s="59"/>
      <c r="D58" s="70"/>
      <c r="F58" s="27"/>
      <c r="G58" s="27"/>
    </row>
    <row r="59" spans="1:9" ht="57">
      <c r="A59" s="62"/>
      <c r="B59" s="69" t="s">
        <v>162</v>
      </c>
      <c r="C59" s="59"/>
      <c r="D59" s="70"/>
      <c r="F59" s="27"/>
      <c r="G59" s="27"/>
    </row>
    <row r="60" spans="1:9">
      <c r="A60" s="62"/>
      <c r="B60" s="63" t="s">
        <v>4</v>
      </c>
      <c r="C60" s="59">
        <v>1</v>
      </c>
      <c r="E60" s="61">
        <f>C60*D60</f>
        <v>0</v>
      </c>
      <c r="F60" s="27"/>
      <c r="G60" s="27"/>
    </row>
    <row r="61" spans="1:9">
      <c r="A61" s="62"/>
      <c r="B61" s="63"/>
      <c r="C61" s="59"/>
      <c r="E61" s="61"/>
      <c r="F61" s="27"/>
      <c r="G61" s="27"/>
    </row>
    <row r="62" spans="1:9" s="71" customFormat="1">
      <c r="A62" s="64">
        <f>MAX(A20:A60)+0.01</f>
        <v>1.07</v>
      </c>
      <c r="B62" s="63" t="s">
        <v>2</v>
      </c>
      <c r="C62" s="59"/>
      <c r="D62" s="70"/>
      <c r="E62" s="66"/>
    </row>
    <row r="63" spans="1:9" s="71" customFormat="1" ht="28.5">
      <c r="A63" s="62"/>
      <c r="B63" s="69" t="s">
        <v>163</v>
      </c>
      <c r="C63" s="59"/>
      <c r="D63" s="70"/>
      <c r="E63" s="66"/>
    </row>
    <row r="64" spans="1:9" s="71" customFormat="1">
      <c r="A64" s="62"/>
      <c r="B64" s="63" t="s">
        <v>4</v>
      </c>
      <c r="C64" s="59">
        <v>3</v>
      </c>
      <c r="D64" s="60"/>
      <c r="E64" s="61">
        <f>C64*D64</f>
        <v>0</v>
      </c>
    </row>
    <row r="65" spans="1:9">
      <c r="A65" s="62"/>
      <c r="B65" s="63"/>
      <c r="C65" s="59"/>
      <c r="E65" s="61"/>
    </row>
    <row r="66" spans="1:9">
      <c r="A66" s="64">
        <f>MAX(A40:A65)+0.01</f>
        <v>1.08</v>
      </c>
      <c r="B66" s="63" t="s">
        <v>2</v>
      </c>
      <c r="C66" s="59"/>
    </row>
    <row r="67" spans="1:9">
      <c r="A67" s="62"/>
      <c r="B67" s="63" t="s">
        <v>167</v>
      </c>
      <c r="C67" s="59"/>
    </row>
    <row r="68" spans="1:9">
      <c r="A68" s="62" t="s">
        <v>5</v>
      </c>
      <c r="B68" s="63" t="s">
        <v>168</v>
      </c>
      <c r="C68" s="59"/>
    </row>
    <row r="69" spans="1:9">
      <c r="A69" s="62"/>
      <c r="B69" s="63" t="s">
        <v>3</v>
      </c>
      <c r="C69" s="59">
        <v>68</v>
      </c>
      <c r="E69" s="61">
        <f>C69*D69</f>
        <v>0</v>
      </c>
    </row>
    <row r="70" spans="1:9">
      <c r="A70" s="62"/>
      <c r="B70" s="63"/>
      <c r="C70" s="72"/>
      <c r="D70" s="73"/>
      <c r="E70" s="74"/>
      <c r="F70" s="27"/>
      <c r="G70" s="68"/>
      <c r="H70" s="75"/>
      <c r="I70" s="75"/>
    </row>
    <row r="71" spans="1:9">
      <c r="A71" s="64">
        <f>MAX(A27:A69)+0.01</f>
        <v>1.0900000000000001</v>
      </c>
      <c r="B71" s="63" t="s">
        <v>2</v>
      </c>
      <c r="C71" s="72"/>
      <c r="D71" s="73"/>
      <c r="E71" s="74"/>
      <c r="F71" s="27"/>
      <c r="G71" s="68"/>
      <c r="H71" s="75"/>
      <c r="I71" s="75"/>
    </row>
    <row r="72" spans="1:9">
      <c r="A72" s="62"/>
      <c r="B72" s="63" t="s">
        <v>165</v>
      </c>
      <c r="C72" s="72"/>
      <c r="D72" s="73"/>
      <c r="E72" s="74"/>
      <c r="F72" s="27"/>
      <c r="G72" s="68"/>
      <c r="H72" s="75"/>
      <c r="I72" s="75"/>
    </row>
    <row r="73" spans="1:9">
      <c r="A73" s="62" t="s">
        <v>5</v>
      </c>
      <c r="B73" s="63" t="s">
        <v>166</v>
      </c>
      <c r="C73" s="72"/>
      <c r="D73" s="73"/>
      <c r="E73" s="74"/>
      <c r="F73" s="27"/>
      <c r="G73" s="68"/>
      <c r="H73" s="75"/>
      <c r="I73" s="75"/>
    </row>
    <row r="74" spans="1:9">
      <c r="A74" s="62"/>
      <c r="B74" s="63" t="s">
        <v>124</v>
      </c>
      <c r="C74" s="72">
        <v>68</v>
      </c>
      <c r="D74" s="73"/>
      <c r="E74" s="74">
        <f>C74*D74</f>
        <v>0</v>
      </c>
      <c r="F74" s="27"/>
      <c r="G74" s="68"/>
      <c r="H74" s="75"/>
      <c r="I74" s="75"/>
    </row>
    <row r="75" spans="1:9">
      <c r="A75" s="62"/>
      <c r="B75" s="63"/>
      <c r="C75" s="72"/>
      <c r="D75" s="73"/>
      <c r="E75" s="74"/>
      <c r="F75" s="27"/>
      <c r="G75" s="68"/>
      <c r="H75" s="75"/>
      <c r="I75" s="75"/>
    </row>
    <row r="76" spans="1:9">
      <c r="A76" s="64">
        <f>MAX(A32:A74)+0.01</f>
        <v>1.1000000000000001</v>
      </c>
      <c r="B76" s="63" t="s">
        <v>2</v>
      </c>
      <c r="C76" s="72"/>
      <c r="D76" s="73"/>
      <c r="E76" s="74"/>
      <c r="F76" s="27"/>
      <c r="G76" s="68"/>
      <c r="H76" s="75"/>
      <c r="I76" s="75"/>
    </row>
    <row r="77" spans="1:9" ht="42.75">
      <c r="A77" s="62"/>
      <c r="B77" s="63" t="s">
        <v>164</v>
      </c>
      <c r="C77" s="72"/>
      <c r="D77" s="73"/>
      <c r="E77" s="74"/>
      <c r="F77" s="27"/>
      <c r="G77" s="68"/>
      <c r="H77" s="75"/>
      <c r="I77" s="75"/>
    </row>
    <row r="78" spans="1:9" ht="28.5">
      <c r="A78" s="62" t="s">
        <v>5</v>
      </c>
      <c r="B78" s="63" t="s">
        <v>375</v>
      </c>
      <c r="C78" s="72"/>
      <c r="D78" s="73"/>
      <c r="E78" s="74"/>
      <c r="F78" s="27"/>
      <c r="G78" s="68"/>
      <c r="H78" s="75"/>
      <c r="I78" s="75"/>
    </row>
    <row r="79" spans="1:9">
      <c r="A79" s="62"/>
      <c r="B79" s="63" t="s">
        <v>4</v>
      </c>
      <c r="C79" s="72">
        <v>1</v>
      </c>
      <c r="D79" s="73"/>
      <c r="E79" s="74">
        <f>C79*D79</f>
        <v>0</v>
      </c>
      <c r="F79" s="27"/>
      <c r="G79" s="68"/>
      <c r="H79" s="75"/>
      <c r="I79" s="75"/>
    </row>
    <row r="80" spans="1:9">
      <c r="A80" s="62"/>
      <c r="B80" s="63"/>
      <c r="C80" s="59"/>
      <c r="E80" s="61"/>
    </row>
    <row r="81" spans="1:5">
      <c r="A81" s="64">
        <f>MAX(A66:A80)+0.01</f>
        <v>1.1100000000000001</v>
      </c>
      <c r="B81" s="63" t="s">
        <v>40</v>
      </c>
      <c r="C81" s="59"/>
    </row>
    <row r="82" spans="1:5" ht="28.5">
      <c r="A82" s="62"/>
      <c r="B82" s="63" t="s">
        <v>39</v>
      </c>
      <c r="C82" s="59"/>
    </row>
    <row r="83" spans="1:5">
      <c r="A83" s="62" t="s">
        <v>5</v>
      </c>
      <c r="B83" s="63" t="s">
        <v>171</v>
      </c>
      <c r="C83" s="59"/>
    </row>
    <row r="84" spans="1:5">
      <c r="A84" s="62"/>
      <c r="B84" s="63" t="s">
        <v>6</v>
      </c>
      <c r="C84" s="59">
        <v>919.8</v>
      </c>
      <c r="E84" s="61">
        <f>C84*D84</f>
        <v>0</v>
      </c>
    </row>
    <row r="85" spans="1:5">
      <c r="A85" s="62"/>
      <c r="B85" s="63"/>
      <c r="C85" s="59"/>
      <c r="E85" s="61"/>
    </row>
    <row r="86" spans="1:5">
      <c r="A86" s="64">
        <f>MAX(A81:A85)+0.01</f>
        <v>1.1200000000000001</v>
      </c>
      <c r="B86" s="63" t="s">
        <v>38</v>
      </c>
      <c r="C86" s="72"/>
      <c r="D86" s="73"/>
      <c r="E86" s="74"/>
    </row>
    <row r="87" spans="1:5">
      <c r="A87" s="62"/>
      <c r="B87" s="63" t="s">
        <v>57</v>
      </c>
      <c r="C87" s="72"/>
      <c r="D87" s="73"/>
      <c r="E87" s="74"/>
    </row>
    <row r="88" spans="1:5">
      <c r="A88" s="62"/>
      <c r="B88" s="63" t="s">
        <v>3</v>
      </c>
      <c r="C88" s="72">
        <v>35</v>
      </c>
      <c r="D88" s="73"/>
      <c r="E88" s="74">
        <f>C88*D88</f>
        <v>0</v>
      </c>
    </row>
    <row r="89" spans="1:5">
      <c r="A89" s="62"/>
      <c r="B89" s="63"/>
      <c r="C89" s="72"/>
      <c r="D89" s="73"/>
      <c r="E89" s="74"/>
    </row>
    <row r="90" spans="1:5">
      <c r="A90" s="64">
        <f>MAX(A86:A89)+0.01</f>
        <v>1.1300000000000001</v>
      </c>
      <c r="B90" s="63" t="s">
        <v>170</v>
      </c>
      <c r="C90" s="72"/>
      <c r="D90" s="73"/>
      <c r="E90" s="74"/>
    </row>
    <row r="91" spans="1:5" ht="28.5">
      <c r="A91" s="62"/>
      <c r="B91" s="77" t="s">
        <v>169</v>
      </c>
      <c r="C91" s="72"/>
      <c r="D91" s="73"/>
      <c r="E91" s="74"/>
    </row>
    <row r="92" spans="1:5">
      <c r="A92" s="62" t="s">
        <v>5</v>
      </c>
      <c r="B92" s="63" t="s">
        <v>77</v>
      </c>
      <c r="C92" s="72"/>
      <c r="D92" s="73"/>
      <c r="E92" s="74"/>
    </row>
    <row r="93" spans="1:5">
      <c r="A93" s="62"/>
      <c r="B93" s="63" t="s">
        <v>6</v>
      </c>
      <c r="C93" s="72">
        <v>2.9</v>
      </c>
      <c r="D93" s="73"/>
      <c r="E93" s="74">
        <f>C93*D93</f>
        <v>0</v>
      </c>
    </row>
    <row r="94" spans="1:5">
      <c r="A94" s="62"/>
      <c r="B94" s="63"/>
      <c r="C94" s="72"/>
      <c r="D94" s="73"/>
      <c r="E94" s="74"/>
    </row>
    <row r="95" spans="1:5">
      <c r="A95" s="64">
        <f>MAX(A89:A94)+0.01</f>
        <v>1.1400000000000001</v>
      </c>
      <c r="B95" s="63" t="s">
        <v>100</v>
      </c>
      <c r="C95" s="72"/>
      <c r="D95" s="73"/>
      <c r="E95" s="74"/>
    </row>
    <row r="96" spans="1:5" ht="28.5">
      <c r="A96" s="62"/>
      <c r="B96" s="63" t="s">
        <v>37</v>
      </c>
      <c r="C96" s="72"/>
      <c r="D96" s="73"/>
      <c r="E96" s="74"/>
    </row>
    <row r="97" spans="1:9">
      <c r="A97" s="62"/>
      <c r="B97" s="63" t="s">
        <v>3</v>
      </c>
      <c r="C97" s="72">
        <v>5.7</v>
      </c>
      <c r="D97" s="73"/>
      <c r="E97" s="74">
        <f>C97*D97</f>
        <v>0</v>
      </c>
    </row>
    <row r="98" spans="1:9">
      <c r="A98" s="62"/>
      <c r="B98" s="63"/>
      <c r="C98" s="72"/>
      <c r="D98" s="73"/>
      <c r="E98" s="74"/>
    </row>
    <row r="99" spans="1:9">
      <c r="A99" s="62"/>
      <c r="B99" s="58" t="s">
        <v>101</v>
      </c>
      <c r="C99" s="59"/>
      <c r="E99" s="61"/>
      <c r="H99" s="75"/>
      <c r="I99" s="75"/>
    </row>
    <row r="100" spans="1:9">
      <c r="A100" s="62"/>
      <c r="B100" s="58"/>
      <c r="C100" s="59"/>
      <c r="E100" s="61"/>
      <c r="H100" s="75"/>
      <c r="I100" s="75"/>
    </row>
    <row r="101" spans="1:9">
      <c r="A101" s="64">
        <f>MAX(A90:A100)+0.01</f>
        <v>1.1500000000000001</v>
      </c>
      <c r="B101" s="78" t="s">
        <v>2</v>
      </c>
      <c r="C101" s="59"/>
      <c r="D101" s="79"/>
      <c r="E101" s="80"/>
      <c r="H101" s="75"/>
      <c r="I101" s="75"/>
    </row>
    <row r="102" spans="1:9" ht="28.5">
      <c r="A102" s="81"/>
      <c r="B102" s="78" t="s">
        <v>106</v>
      </c>
      <c r="C102" s="59"/>
      <c r="D102" s="79"/>
      <c r="E102" s="80"/>
      <c r="H102" s="75"/>
      <c r="I102" s="75"/>
    </row>
    <row r="103" spans="1:9">
      <c r="A103" s="81"/>
      <c r="B103" s="78" t="s">
        <v>145</v>
      </c>
      <c r="C103" s="59">
        <v>1</v>
      </c>
      <c r="D103" s="79">
        <v>1500</v>
      </c>
      <c r="E103" s="80">
        <f>C103*D103</f>
        <v>1500</v>
      </c>
      <c r="H103" s="75"/>
      <c r="I103" s="75"/>
    </row>
    <row r="104" spans="1:9" s="71" customFormat="1">
      <c r="A104" s="62"/>
      <c r="B104" s="63"/>
      <c r="C104" s="72"/>
      <c r="D104" s="73"/>
      <c r="E104" s="74"/>
      <c r="F104" s="194"/>
      <c r="G104" s="26"/>
    </row>
    <row r="105" spans="1:9" s="86" customFormat="1">
      <c r="A105" s="82">
        <f>MAX(A84:A104)+0.01</f>
        <v>1.1600000000000001</v>
      </c>
      <c r="B105" s="83" t="s">
        <v>2</v>
      </c>
      <c r="C105" s="72"/>
      <c r="D105" s="84"/>
      <c r="E105" s="85"/>
      <c r="F105" s="194"/>
      <c r="G105" s="26"/>
    </row>
    <row r="106" spans="1:9" s="86" customFormat="1" ht="28.5">
      <c r="A106" s="87"/>
      <c r="B106" s="83" t="s">
        <v>116</v>
      </c>
      <c r="C106" s="72"/>
      <c r="D106" s="84"/>
      <c r="E106" s="85"/>
      <c r="F106" s="194"/>
      <c r="G106" s="26"/>
    </row>
    <row r="107" spans="1:9" s="86" customFormat="1">
      <c r="A107" s="87" t="s">
        <v>5</v>
      </c>
      <c r="B107" s="83" t="s">
        <v>117</v>
      </c>
      <c r="C107" s="72"/>
      <c r="D107" s="84"/>
      <c r="E107" s="85"/>
      <c r="F107" s="194"/>
      <c r="G107" s="26"/>
    </row>
    <row r="108" spans="1:9" s="86" customFormat="1">
      <c r="A108" s="87"/>
      <c r="B108" s="83" t="s">
        <v>0</v>
      </c>
      <c r="C108" s="72">
        <v>10</v>
      </c>
      <c r="D108" s="84"/>
      <c r="E108" s="85">
        <f>C108*D108</f>
        <v>0</v>
      </c>
      <c r="F108" s="194"/>
      <c r="G108" s="26"/>
    </row>
    <row r="109" spans="1:9" s="71" customFormat="1">
      <c r="A109" s="62"/>
      <c r="B109" s="63"/>
      <c r="C109" s="88"/>
      <c r="D109" s="60"/>
      <c r="E109" s="61"/>
    </row>
    <row r="110" spans="1:9" s="91" customFormat="1">
      <c r="A110" s="64">
        <f>MAX(A100:A109)+0.01</f>
        <v>1.1700000000000002</v>
      </c>
      <c r="B110" s="78" t="s">
        <v>2</v>
      </c>
      <c r="C110" s="72"/>
      <c r="D110" s="89"/>
      <c r="E110" s="90"/>
    </row>
    <row r="111" spans="1:9" s="91" customFormat="1" ht="57">
      <c r="A111" s="62"/>
      <c r="B111" s="78" t="s">
        <v>197</v>
      </c>
      <c r="C111" s="72"/>
      <c r="D111" s="89"/>
      <c r="E111" s="90"/>
    </row>
    <row r="112" spans="1:9" s="91" customFormat="1" ht="28.5">
      <c r="A112" s="62"/>
      <c r="B112" s="78" t="s">
        <v>198</v>
      </c>
      <c r="C112" s="72"/>
      <c r="D112" s="89"/>
      <c r="E112" s="90"/>
    </row>
    <row r="113" spans="1:9" s="91" customFormat="1">
      <c r="A113" s="62"/>
      <c r="B113" s="78" t="s">
        <v>6</v>
      </c>
      <c r="C113" s="72">
        <v>400</v>
      </c>
      <c r="D113" s="89">
        <v>35</v>
      </c>
      <c r="E113" s="92">
        <f>C113*D113</f>
        <v>14000</v>
      </c>
    </row>
    <row r="114" spans="1:9">
      <c r="A114" s="62"/>
      <c r="B114" s="63"/>
      <c r="C114" s="72"/>
      <c r="D114" s="73"/>
      <c r="E114" s="74"/>
      <c r="H114" s="75"/>
      <c r="I114" s="75"/>
    </row>
    <row r="115" spans="1:9">
      <c r="A115" s="64">
        <f>MAX(A95:A114)+0.01</f>
        <v>1.1800000000000002</v>
      </c>
      <c r="B115" s="63" t="s">
        <v>2</v>
      </c>
      <c r="C115" s="59"/>
      <c r="E115" s="61"/>
      <c r="H115" s="75"/>
      <c r="I115" s="75"/>
    </row>
    <row r="116" spans="1:9" ht="28.5">
      <c r="A116" s="62"/>
      <c r="B116" s="63" t="s">
        <v>146</v>
      </c>
      <c r="C116" s="59"/>
      <c r="E116" s="61"/>
      <c r="H116" s="75"/>
      <c r="I116" s="75"/>
    </row>
    <row r="117" spans="1:9">
      <c r="A117" s="93" t="s">
        <v>5</v>
      </c>
      <c r="B117" s="94" t="s">
        <v>147</v>
      </c>
      <c r="C117" s="120">
        <v>1</v>
      </c>
      <c r="D117" s="121">
        <v>4000</v>
      </c>
      <c r="E117" s="122">
        <f>C117*D117</f>
        <v>4000</v>
      </c>
      <c r="F117" s="195"/>
      <c r="H117" s="75"/>
      <c r="I117" s="75"/>
    </row>
    <row r="118" spans="1:9">
      <c r="A118" s="62"/>
      <c r="B118" s="95"/>
      <c r="C118" s="27"/>
      <c r="D118" s="96"/>
      <c r="E118" s="27"/>
      <c r="H118" s="75"/>
      <c r="I118" s="75"/>
    </row>
    <row r="119" spans="1:9" ht="15.75" thickBot="1">
      <c r="A119" s="97"/>
      <c r="B119" s="98" t="s">
        <v>36</v>
      </c>
      <c r="C119" s="99"/>
      <c r="D119" s="100"/>
      <c r="E119" s="101">
        <f>SUM(E34:E117)</f>
        <v>19500</v>
      </c>
      <c r="H119" s="75"/>
      <c r="I119" s="75"/>
    </row>
    <row r="120" spans="1:9">
      <c r="A120" s="102"/>
      <c r="B120" s="103"/>
      <c r="C120" s="104"/>
      <c r="D120" s="105"/>
      <c r="E120" s="106"/>
      <c r="H120" s="75"/>
      <c r="I120" s="75"/>
    </row>
    <row r="121" spans="1:9">
      <c r="A121" s="57">
        <v>2</v>
      </c>
      <c r="B121" s="58" t="s">
        <v>35</v>
      </c>
      <c r="C121" s="59"/>
      <c r="H121" s="75"/>
      <c r="I121" s="75"/>
    </row>
    <row r="122" spans="1:9">
      <c r="A122" s="62"/>
      <c r="B122" s="58"/>
      <c r="C122" s="59"/>
      <c r="H122" s="75"/>
      <c r="I122" s="75"/>
    </row>
    <row r="123" spans="1:9">
      <c r="A123" s="62"/>
      <c r="B123" s="58" t="s">
        <v>34</v>
      </c>
      <c r="C123" s="59"/>
      <c r="H123" s="75"/>
      <c r="I123" s="75"/>
    </row>
    <row r="124" spans="1:9">
      <c r="A124" s="62"/>
      <c r="B124" s="63"/>
      <c r="C124" s="59"/>
      <c r="H124" s="75"/>
      <c r="I124" s="75"/>
    </row>
    <row r="125" spans="1:9">
      <c r="A125" s="64">
        <f>MAX(A121:A124)+0.01</f>
        <v>2.0099999999999998</v>
      </c>
      <c r="B125" s="63" t="s">
        <v>33</v>
      </c>
      <c r="C125" s="59"/>
    </row>
    <row r="126" spans="1:9" ht="28.5">
      <c r="A126" s="62"/>
      <c r="B126" s="63" t="s">
        <v>32</v>
      </c>
      <c r="C126" s="63"/>
    </row>
    <row r="127" spans="1:9" ht="28.5">
      <c r="A127" s="62" t="s">
        <v>5</v>
      </c>
      <c r="B127" s="63" t="s">
        <v>118</v>
      </c>
      <c r="C127" s="59"/>
    </row>
    <row r="128" spans="1:9">
      <c r="A128" s="62"/>
      <c r="B128" s="63" t="s">
        <v>29</v>
      </c>
      <c r="C128" s="59">
        <v>66.400000000000006</v>
      </c>
      <c r="E128" s="61">
        <f>C128*D128</f>
        <v>0</v>
      </c>
    </row>
    <row r="129" spans="1:9">
      <c r="A129" s="62"/>
      <c r="B129" s="63"/>
      <c r="C129" s="59"/>
      <c r="E129" s="61"/>
    </row>
    <row r="130" spans="1:9">
      <c r="A130" s="64">
        <f>MAX(A115:A125)+0.01</f>
        <v>2.0199999999999996</v>
      </c>
      <c r="B130" s="63" t="s">
        <v>83</v>
      </c>
      <c r="C130" s="59"/>
      <c r="H130" s="75"/>
      <c r="I130" s="75"/>
    </row>
    <row r="131" spans="1:9" ht="28.5">
      <c r="A131" s="62"/>
      <c r="B131" s="63" t="s">
        <v>84</v>
      </c>
      <c r="C131" s="59"/>
      <c r="H131" s="75"/>
      <c r="I131" s="75"/>
    </row>
    <row r="132" spans="1:9" ht="42.75">
      <c r="A132" s="62" t="s">
        <v>5</v>
      </c>
      <c r="B132" s="63" t="s">
        <v>172</v>
      </c>
      <c r="C132" s="59"/>
      <c r="H132" s="75"/>
      <c r="I132" s="75"/>
    </row>
    <row r="133" spans="1:9">
      <c r="A133" s="62"/>
      <c r="B133" s="63" t="s">
        <v>29</v>
      </c>
      <c r="C133" s="59">
        <v>181.3</v>
      </c>
      <c r="E133" s="61">
        <f>C133*D133</f>
        <v>0</v>
      </c>
      <c r="H133" s="75"/>
      <c r="I133" s="75"/>
    </row>
    <row r="134" spans="1:9">
      <c r="A134" s="62"/>
      <c r="B134" s="63"/>
      <c r="C134" s="59"/>
      <c r="E134" s="61"/>
      <c r="H134" s="75"/>
      <c r="I134" s="75"/>
    </row>
    <row r="135" spans="1:9" s="71" customFormat="1">
      <c r="A135" s="64">
        <f>MAX(A125:A133)+0.01</f>
        <v>2.0299999999999994</v>
      </c>
      <c r="B135" s="63" t="s">
        <v>119</v>
      </c>
      <c r="C135" s="59"/>
      <c r="D135" s="60"/>
      <c r="E135" s="61"/>
      <c r="F135" s="194"/>
      <c r="G135" s="26"/>
    </row>
    <row r="136" spans="1:9" s="71" customFormat="1" ht="28.5">
      <c r="A136" s="62"/>
      <c r="B136" s="63" t="s">
        <v>120</v>
      </c>
      <c r="C136" s="59"/>
      <c r="D136" s="60"/>
      <c r="E136" s="61"/>
      <c r="F136" s="194"/>
      <c r="G136" s="26"/>
    </row>
    <row r="137" spans="1:9" s="71" customFormat="1">
      <c r="A137" s="62" t="s">
        <v>5</v>
      </c>
      <c r="B137" s="63" t="s">
        <v>173</v>
      </c>
      <c r="C137" s="59"/>
      <c r="D137" s="60"/>
      <c r="E137" s="61"/>
      <c r="F137" s="194"/>
      <c r="G137" s="26"/>
    </row>
    <row r="138" spans="1:9" s="71" customFormat="1">
      <c r="A138" s="62"/>
      <c r="B138" s="63" t="s">
        <v>13</v>
      </c>
      <c r="C138" s="59">
        <v>51.5</v>
      </c>
      <c r="D138" s="60"/>
      <c r="E138" s="61">
        <f>C138*D138</f>
        <v>0</v>
      </c>
      <c r="F138" s="194"/>
      <c r="G138" s="26"/>
    </row>
    <row r="139" spans="1:9" s="71" customFormat="1">
      <c r="A139" s="62"/>
      <c r="B139" s="63"/>
      <c r="C139" s="59"/>
      <c r="D139" s="60"/>
      <c r="E139" s="61"/>
      <c r="F139" s="194"/>
      <c r="G139" s="26"/>
    </row>
    <row r="140" spans="1:9" s="71" customFormat="1">
      <c r="A140" s="64">
        <f>MAX(A129:A139)+0.01</f>
        <v>2.0399999999999991</v>
      </c>
      <c r="B140" s="63" t="s">
        <v>31</v>
      </c>
      <c r="C140" s="59"/>
      <c r="D140" s="60"/>
      <c r="E140" s="61"/>
      <c r="F140" s="194"/>
      <c r="G140" s="26"/>
    </row>
    <row r="141" spans="1:9" s="71" customFormat="1" ht="28.5">
      <c r="A141" s="62"/>
      <c r="B141" s="63" t="s">
        <v>30</v>
      </c>
      <c r="C141" s="59"/>
      <c r="D141" s="60"/>
      <c r="E141" s="61"/>
      <c r="F141" s="194"/>
      <c r="G141" s="26"/>
    </row>
    <row r="142" spans="1:9" s="71" customFormat="1" ht="42.75">
      <c r="A142" s="62" t="s">
        <v>5</v>
      </c>
      <c r="B142" s="63" t="s">
        <v>174</v>
      </c>
      <c r="C142" s="59"/>
      <c r="D142" s="60"/>
      <c r="E142" s="61"/>
      <c r="F142" s="194"/>
      <c r="G142" s="26"/>
    </row>
    <row r="143" spans="1:9" s="71" customFormat="1">
      <c r="A143" s="62"/>
      <c r="B143" s="63" t="s">
        <v>13</v>
      </c>
      <c r="C143" s="59">
        <v>1281.3</v>
      </c>
      <c r="D143" s="60"/>
      <c r="E143" s="61">
        <f>C143*D143</f>
        <v>0</v>
      </c>
      <c r="F143" s="194"/>
      <c r="G143" s="26"/>
    </row>
    <row r="144" spans="1:9">
      <c r="A144" s="62"/>
      <c r="B144" s="63"/>
      <c r="C144" s="59"/>
      <c r="E144" s="61"/>
      <c r="H144" s="75"/>
      <c r="I144" s="75"/>
    </row>
    <row r="145" spans="1:9">
      <c r="A145" s="62"/>
      <c r="B145" s="58" t="s">
        <v>28</v>
      </c>
      <c r="C145" s="72"/>
      <c r="E145" s="61"/>
    </row>
    <row r="146" spans="1:9">
      <c r="A146" s="62"/>
      <c r="B146" s="63"/>
      <c r="C146" s="59"/>
      <c r="E146" s="61"/>
    </row>
    <row r="147" spans="1:9">
      <c r="A147" s="64">
        <f>MAX(A136:A146)+0.01</f>
        <v>2.0499999999999989</v>
      </c>
      <c r="B147" s="63" t="s">
        <v>2</v>
      </c>
      <c r="C147" s="59"/>
      <c r="E147" s="61"/>
    </row>
    <row r="148" spans="1:9">
      <c r="A148" s="62"/>
      <c r="B148" s="63" t="s">
        <v>125</v>
      </c>
      <c r="C148" s="59"/>
      <c r="E148" s="61"/>
    </row>
    <row r="149" spans="1:9">
      <c r="A149" s="62"/>
      <c r="B149" s="63" t="s">
        <v>6</v>
      </c>
      <c r="C149" s="59">
        <v>1393</v>
      </c>
      <c r="E149" s="61">
        <f>C149*D149</f>
        <v>0</v>
      </c>
    </row>
    <row r="151" spans="1:9" ht="30">
      <c r="A151" s="62"/>
      <c r="B151" s="58" t="s">
        <v>85</v>
      </c>
      <c r="C151" s="59"/>
      <c r="E151" s="61"/>
    </row>
    <row r="152" spans="1:9">
      <c r="A152" s="62"/>
      <c r="B152" s="58"/>
      <c r="C152" s="59"/>
      <c r="E152" s="61"/>
    </row>
    <row r="153" spans="1:9">
      <c r="A153" s="64">
        <f>MAX(A145:A152)+0.01</f>
        <v>2.0599999999999987</v>
      </c>
      <c r="B153" s="63" t="s">
        <v>2</v>
      </c>
      <c r="C153" s="59"/>
      <c r="E153" s="61"/>
    </row>
    <row r="154" spans="1:9" ht="28.5">
      <c r="A154" s="62"/>
      <c r="B154" s="69" t="s">
        <v>121</v>
      </c>
      <c r="C154" s="59"/>
      <c r="E154" s="61"/>
    </row>
    <row r="155" spans="1:9">
      <c r="A155" s="62" t="s">
        <v>5</v>
      </c>
      <c r="B155" s="69" t="s">
        <v>175</v>
      </c>
      <c r="C155" s="59"/>
      <c r="E155" s="61"/>
    </row>
    <row r="156" spans="1:9">
      <c r="A156" s="102"/>
      <c r="B156" s="69" t="s">
        <v>13</v>
      </c>
      <c r="C156" s="107">
        <v>51.5</v>
      </c>
      <c r="D156" s="52"/>
      <c r="E156" s="108">
        <f>C156*D156</f>
        <v>0</v>
      </c>
    </row>
    <row r="157" spans="1:9" s="71" customFormat="1">
      <c r="A157" s="62"/>
      <c r="B157" s="58"/>
      <c r="C157" s="59"/>
      <c r="D157" s="60"/>
      <c r="E157" s="61"/>
      <c r="G157" s="109"/>
      <c r="H157" s="110"/>
      <c r="I157" s="110"/>
    </row>
    <row r="158" spans="1:9" s="71" customFormat="1">
      <c r="A158" s="64">
        <f>MAX(A151:A157)+0.01</f>
        <v>2.0699999999999985</v>
      </c>
      <c r="B158" s="63" t="s">
        <v>108</v>
      </c>
      <c r="C158" s="59"/>
      <c r="D158" s="60"/>
      <c r="E158" s="61"/>
      <c r="G158" s="109"/>
      <c r="H158" s="110"/>
      <c r="I158" s="110"/>
    </row>
    <row r="159" spans="1:9" s="71" customFormat="1" ht="28.5">
      <c r="A159" s="62"/>
      <c r="B159" s="69" t="s">
        <v>109</v>
      </c>
      <c r="C159" s="59"/>
      <c r="D159" s="60"/>
      <c r="E159" s="61"/>
    </row>
    <row r="160" spans="1:9" s="71" customFormat="1">
      <c r="A160" s="102"/>
      <c r="B160" s="69" t="s">
        <v>13</v>
      </c>
      <c r="C160" s="107">
        <v>125.3</v>
      </c>
      <c r="D160" s="52"/>
      <c r="E160" s="108">
        <f>C160*D160</f>
        <v>0</v>
      </c>
    </row>
    <row r="161" spans="1:9">
      <c r="A161" s="62"/>
      <c r="B161" s="58"/>
      <c r="C161" s="59"/>
      <c r="E161" s="61"/>
    </row>
    <row r="162" spans="1:9">
      <c r="A162" s="64">
        <f>MAX(A147:A153)+0.01</f>
        <v>2.0699999999999985</v>
      </c>
      <c r="B162" s="63" t="s">
        <v>176</v>
      </c>
      <c r="C162" s="111"/>
      <c r="D162" s="112"/>
      <c r="E162" s="113"/>
    </row>
    <row r="163" spans="1:9" ht="28.5">
      <c r="A163" s="62"/>
      <c r="B163" s="77" t="s">
        <v>177</v>
      </c>
      <c r="C163" s="77"/>
      <c r="D163" s="112"/>
      <c r="E163" s="113"/>
    </row>
    <row r="164" spans="1:9" ht="28.5">
      <c r="A164" s="62" t="s">
        <v>5</v>
      </c>
      <c r="B164" s="77" t="s">
        <v>178</v>
      </c>
      <c r="C164" s="111"/>
      <c r="D164" s="112"/>
      <c r="E164" s="113"/>
    </row>
    <row r="165" spans="1:9">
      <c r="A165" s="102"/>
      <c r="B165" s="69" t="s">
        <v>13</v>
      </c>
      <c r="C165" s="114">
        <v>664.3</v>
      </c>
      <c r="D165" s="115"/>
      <c r="E165" s="116">
        <f>C165*D165</f>
        <v>0</v>
      </c>
    </row>
    <row r="166" spans="1:9">
      <c r="A166" s="102"/>
      <c r="B166" s="69"/>
      <c r="C166" s="114"/>
      <c r="D166" s="115"/>
      <c r="E166" s="116"/>
    </row>
    <row r="167" spans="1:9">
      <c r="A167" s="102"/>
      <c r="B167" s="58" t="s">
        <v>90</v>
      </c>
      <c r="C167" s="107"/>
      <c r="D167" s="52"/>
      <c r="E167" s="108"/>
      <c r="H167" s="75"/>
      <c r="I167" s="75"/>
    </row>
    <row r="168" spans="1:9" ht="15.75" customHeight="1">
      <c r="A168" s="102"/>
      <c r="B168" s="69"/>
      <c r="C168" s="107"/>
      <c r="D168" s="52"/>
      <c r="E168" s="108"/>
      <c r="H168" s="75"/>
      <c r="I168" s="75"/>
    </row>
    <row r="169" spans="1:9">
      <c r="A169" s="64">
        <f>MAX(A149:A155)+0.01</f>
        <v>2.0699999999999985</v>
      </c>
      <c r="B169" s="63" t="s">
        <v>222</v>
      </c>
      <c r="C169" s="107"/>
      <c r="D169" s="52"/>
      <c r="E169" s="108"/>
      <c r="H169" s="75"/>
      <c r="I169" s="75"/>
    </row>
    <row r="170" spans="1:9" ht="42.75">
      <c r="A170" s="102"/>
      <c r="B170" s="69" t="s">
        <v>223</v>
      </c>
      <c r="C170" s="107"/>
      <c r="D170" s="52"/>
      <c r="E170" s="108"/>
      <c r="H170" s="75"/>
      <c r="I170" s="75"/>
    </row>
    <row r="171" spans="1:9" ht="28.5">
      <c r="A171" s="62" t="s">
        <v>5</v>
      </c>
      <c r="B171" s="117" t="s">
        <v>224</v>
      </c>
      <c r="C171" s="59"/>
      <c r="E171" s="61"/>
      <c r="H171" s="75"/>
      <c r="I171" s="75"/>
    </row>
    <row r="172" spans="1:9">
      <c r="A172" s="102"/>
      <c r="B172" s="69" t="s">
        <v>225</v>
      </c>
      <c r="C172" s="107">
        <v>1</v>
      </c>
      <c r="D172" s="52">
        <v>1000</v>
      </c>
      <c r="E172" s="108">
        <f>C172*D172</f>
        <v>1000</v>
      </c>
      <c r="H172" s="75"/>
      <c r="I172" s="75"/>
    </row>
    <row r="173" spans="1:9" ht="15.75" customHeight="1">
      <c r="A173" s="102"/>
      <c r="B173" s="69"/>
      <c r="C173" s="107"/>
      <c r="D173" s="52"/>
      <c r="E173" s="108"/>
      <c r="H173" s="75"/>
      <c r="I173" s="75"/>
    </row>
    <row r="174" spans="1:9">
      <c r="A174" s="64">
        <f>MAX(A154:A160)+0.01</f>
        <v>2.0799999999999983</v>
      </c>
      <c r="B174" s="63" t="s">
        <v>26</v>
      </c>
      <c r="C174" s="107"/>
      <c r="D174" s="52"/>
      <c r="E174" s="108"/>
      <c r="H174" s="75"/>
      <c r="I174" s="75"/>
    </row>
    <row r="175" spans="1:9" ht="28.5">
      <c r="A175" s="102"/>
      <c r="B175" s="69" t="s">
        <v>25</v>
      </c>
      <c r="C175" s="107"/>
      <c r="D175" s="52"/>
      <c r="E175" s="108"/>
      <c r="H175" s="75"/>
      <c r="I175" s="75"/>
    </row>
    <row r="176" spans="1:9">
      <c r="A176" s="62" t="s">
        <v>5</v>
      </c>
      <c r="B176" s="117" t="s">
        <v>27</v>
      </c>
      <c r="C176" s="59"/>
      <c r="E176" s="61"/>
      <c r="H176" s="75"/>
      <c r="I176" s="75"/>
    </row>
    <row r="177" spans="1:9">
      <c r="A177" s="102"/>
      <c r="B177" s="69" t="s">
        <v>6</v>
      </c>
      <c r="C177" s="107">
        <v>442.7</v>
      </c>
      <c r="D177" s="52"/>
      <c r="E177" s="108">
        <f>C177*D177</f>
        <v>0</v>
      </c>
      <c r="H177" s="75"/>
      <c r="I177" s="75"/>
    </row>
    <row r="178" spans="1:9">
      <c r="A178" s="102"/>
      <c r="B178" s="69"/>
      <c r="C178" s="107"/>
      <c r="D178" s="52"/>
      <c r="E178" s="108"/>
      <c r="H178" s="75"/>
      <c r="I178" s="75"/>
    </row>
    <row r="179" spans="1:9">
      <c r="A179" s="64">
        <f>MAX(A173:A178)+0.01</f>
        <v>2.0899999999999981</v>
      </c>
      <c r="B179" s="63" t="s">
        <v>24</v>
      </c>
      <c r="C179" s="59"/>
      <c r="E179" s="61"/>
      <c r="H179" s="75"/>
      <c r="I179" s="75"/>
    </row>
    <row r="180" spans="1:9">
      <c r="A180" s="102"/>
      <c r="B180" s="69" t="s">
        <v>23</v>
      </c>
      <c r="C180" s="107"/>
      <c r="D180" s="52"/>
      <c r="E180" s="108"/>
      <c r="H180" s="75"/>
      <c r="I180" s="75"/>
    </row>
    <row r="181" spans="1:9">
      <c r="A181" s="118"/>
      <c r="B181" s="119" t="s">
        <v>6</v>
      </c>
      <c r="C181" s="120">
        <v>442.7</v>
      </c>
      <c r="D181" s="121"/>
      <c r="E181" s="122">
        <f>C181*D181</f>
        <v>0</v>
      </c>
      <c r="H181" s="75"/>
      <c r="I181" s="75"/>
    </row>
    <row r="182" spans="1:9">
      <c r="A182" s="102"/>
      <c r="B182" s="69"/>
      <c r="C182" s="107"/>
      <c r="D182" s="52"/>
      <c r="E182" s="108"/>
      <c r="H182" s="75"/>
      <c r="I182" s="75"/>
    </row>
    <row r="183" spans="1:9" ht="15.75" thickBot="1">
      <c r="A183" s="97"/>
      <c r="B183" s="98" t="s">
        <v>22</v>
      </c>
      <c r="C183" s="99"/>
      <c r="D183" s="100"/>
      <c r="E183" s="101">
        <f>SUM(E127:E182)</f>
        <v>1000</v>
      </c>
      <c r="H183" s="75"/>
      <c r="I183" s="75"/>
    </row>
    <row r="184" spans="1:9" s="91" customFormat="1">
      <c r="A184" s="123"/>
      <c r="B184" s="103"/>
      <c r="C184" s="104"/>
      <c r="D184" s="105"/>
      <c r="E184" s="106"/>
      <c r="F184" s="76"/>
      <c r="G184" s="26"/>
    </row>
    <row r="185" spans="1:9">
      <c r="A185" s="57">
        <v>3</v>
      </c>
      <c r="B185" s="58" t="s">
        <v>21</v>
      </c>
      <c r="C185" s="59"/>
      <c r="E185" s="61"/>
    </row>
    <row r="186" spans="1:9">
      <c r="A186" s="62"/>
      <c r="B186" s="63"/>
      <c r="C186" s="59"/>
      <c r="E186" s="61"/>
    </row>
    <row r="187" spans="1:9">
      <c r="A187" s="62"/>
      <c r="B187" s="58" t="s">
        <v>20</v>
      </c>
      <c r="C187" s="59"/>
      <c r="E187" s="61"/>
    </row>
    <row r="188" spans="1:9">
      <c r="A188" s="62"/>
      <c r="B188" s="58"/>
      <c r="C188" s="59"/>
      <c r="E188" s="61"/>
    </row>
    <row r="189" spans="1:9">
      <c r="A189" s="62"/>
      <c r="B189" s="58" t="s">
        <v>19</v>
      </c>
      <c r="C189" s="59"/>
      <c r="E189" s="61"/>
    </row>
    <row r="190" spans="1:9">
      <c r="A190" s="62"/>
      <c r="B190" s="58"/>
      <c r="C190" s="59"/>
      <c r="E190" s="61"/>
    </row>
    <row r="191" spans="1:9">
      <c r="A191" s="64">
        <f>MAX(A161:A190)+0.01</f>
        <v>3.01</v>
      </c>
      <c r="B191" s="63" t="s">
        <v>110</v>
      </c>
      <c r="C191" s="59"/>
      <c r="E191" s="61"/>
    </row>
    <row r="192" spans="1:9" ht="28.5">
      <c r="A192" s="62"/>
      <c r="B192" s="63" t="s">
        <v>111</v>
      </c>
      <c r="C192" s="59"/>
      <c r="E192" s="61"/>
    </row>
    <row r="193" spans="1:5">
      <c r="A193" s="62" t="s">
        <v>5</v>
      </c>
      <c r="B193" s="63" t="s">
        <v>179</v>
      </c>
      <c r="C193" s="59"/>
      <c r="E193" s="61"/>
    </row>
    <row r="194" spans="1:5">
      <c r="A194" s="62"/>
      <c r="B194" s="63" t="s">
        <v>18</v>
      </c>
      <c r="C194" s="59">
        <v>278.60000000000002</v>
      </c>
      <c r="E194" s="61">
        <f>C194*D194</f>
        <v>0</v>
      </c>
    </row>
    <row r="196" spans="1:5">
      <c r="A196" s="62"/>
      <c r="B196" s="58" t="s">
        <v>17</v>
      </c>
      <c r="C196" s="59"/>
      <c r="E196" s="61"/>
    </row>
    <row r="197" spans="1:5">
      <c r="A197" s="62"/>
      <c r="B197" s="58"/>
      <c r="C197" s="59"/>
      <c r="E197" s="61"/>
    </row>
    <row r="198" spans="1:5">
      <c r="A198" s="64">
        <f>MAX(A180:A197)+0.01</f>
        <v>3.0199999999999996</v>
      </c>
      <c r="B198" s="63" t="s">
        <v>180</v>
      </c>
      <c r="C198" s="59"/>
      <c r="E198" s="61"/>
    </row>
    <row r="199" spans="1:5" ht="28.5">
      <c r="A199" s="62"/>
      <c r="B199" s="63" t="s">
        <v>181</v>
      </c>
      <c r="C199" s="59"/>
      <c r="E199" s="61"/>
    </row>
    <row r="200" spans="1:5">
      <c r="A200" s="62" t="s">
        <v>5</v>
      </c>
      <c r="B200" s="63" t="s">
        <v>182</v>
      </c>
      <c r="C200" s="59"/>
      <c r="E200" s="61"/>
    </row>
    <row r="201" spans="1:5">
      <c r="A201" s="62"/>
      <c r="B201" s="63" t="s">
        <v>14</v>
      </c>
      <c r="C201" s="59">
        <v>648</v>
      </c>
      <c r="E201" s="61">
        <f>C201*D201</f>
        <v>0</v>
      </c>
    </row>
    <row r="202" spans="1:5">
      <c r="A202" s="62"/>
      <c r="B202" s="63"/>
      <c r="C202" s="59"/>
      <c r="E202" s="61"/>
    </row>
    <row r="203" spans="1:5">
      <c r="A203" s="64">
        <f>MAX(A186:A201)+0.01</f>
        <v>3.0299999999999994</v>
      </c>
      <c r="B203" s="63" t="s">
        <v>372</v>
      </c>
      <c r="C203" s="59"/>
      <c r="E203" s="61"/>
    </row>
    <row r="204" spans="1:5" ht="28.5">
      <c r="A204" s="62"/>
      <c r="B204" s="63" t="s">
        <v>373</v>
      </c>
      <c r="C204" s="59"/>
      <c r="E204" s="61"/>
    </row>
    <row r="205" spans="1:5">
      <c r="A205" s="62" t="s">
        <v>5</v>
      </c>
      <c r="B205" s="63" t="s">
        <v>183</v>
      </c>
      <c r="C205" s="59"/>
      <c r="E205" s="61"/>
    </row>
    <row r="206" spans="1:5">
      <c r="A206" s="62"/>
      <c r="B206" s="63" t="s">
        <v>14</v>
      </c>
      <c r="C206" s="59">
        <v>200.4</v>
      </c>
      <c r="E206" s="61">
        <f>C206*D206</f>
        <v>0</v>
      </c>
    </row>
    <row r="207" spans="1:5">
      <c r="A207" s="62"/>
      <c r="B207" s="63"/>
      <c r="C207" s="59"/>
      <c r="E207" s="61"/>
    </row>
    <row r="208" spans="1:5">
      <c r="A208" s="62"/>
      <c r="B208" s="58" t="s">
        <v>16</v>
      </c>
      <c r="C208" s="59"/>
      <c r="E208" s="61"/>
    </row>
    <row r="209" spans="1:9">
      <c r="A209" s="62"/>
      <c r="B209" s="58"/>
      <c r="C209" s="59"/>
      <c r="E209" s="61"/>
    </row>
    <row r="210" spans="1:9" ht="30">
      <c r="A210" s="62"/>
      <c r="B210" s="58" t="s">
        <v>95</v>
      </c>
    </row>
    <row r="211" spans="1:9">
      <c r="A211" s="62"/>
      <c r="B211" s="58"/>
    </row>
    <row r="212" spans="1:9">
      <c r="A212" s="64">
        <f>MAX(A191:A209)+0.01</f>
        <v>3.0399999999999991</v>
      </c>
      <c r="B212" s="63" t="s">
        <v>75</v>
      </c>
      <c r="C212" s="59"/>
      <c r="E212" s="61"/>
    </row>
    <row r="213" spans="1:9" ht="28.5">
      <c r="A213" s="62"/>
      <c r="B213" s="63" t="s">
        <v>76</v>
      </c>
      <c r="C213" s="59"/>
      <c r="E213" s="61"/>
    </row>
    <row r="214" spans="1:9">
      <c r="A214" s="62" t="s">
        <v>5</v>
      </c>
      <c r="B214" s="63" t="s">
        <v>77</v>
      </c>
      <c r="C214" s="59"/>
      <c r="E214" s="61"/>
    </row>
    <row r="215" spans="1:9">
      <c r="A215" s="62"/>
      <c r="B215" s="63" t="s">
        <v>14</v>
      </c>
      <c r="C215" s="59">
        <v>2.8</v>
      </c>
      <c r="E215" s="61">
        <f>C215*D215</f>
        <v>0</v>
      </c>
    </row>
    <row r="216" spans="1:9">
      <c r="A216" s="62"/>
      <c r="B216" s="58"/>
    </row>
    <row r="217" spans="1:9">
      <c r="A217" s="64">
        <f>MAX(A179:A212)+0.01</f>
        <v>3.0499999999999989</v>
      </c>
      <c r="B217" s="63" t="s">
        <v>78</v>
      </c>
      <c r="C217" s="59"/>
      <c r="E217" s="61"/>
    </row>
    <row r="218" spans="1:9">
      <c r="A218" s="62"/>
      <c r="B218" s="63" t="s">
        <v>79</v>
      </c>
      <c r="C218" s="59"/>
      <c r="E218" s="61"/>
    </row>
    <row r="219" spans="1:9">
      <c r="A219" s="62" t="s">
        <v>5</v>
      </c>
      <c r="B219" s="63" t="s">
        <v>77</v>
      </c>
      <c r="C219" s="59"/>
      <c r="E219" s="61"/>
    </row>
    <row r="220" spans="1:9">
      <c r="A220" s="62"/>
      <c r="B220" s="63" t="s">
        <v>14</v>
      </c>
      <c r="C220" s="59">
        <v>2.8</v>
      </c>
      <c r="E220" s="61">
        <f>C220*D220</f>
        <v>0</v>
      </c>
    </row>
    <row r="221" spans="1:9">
      <c r="A221" s="62"/>
      <c r="B221" s="58"/>
    </row>
    <row r="222" spans="1:9">
      <c r="A222" s="64">
        <f>MAX(A186:A221)+0.01</f>
        <v>3.0599999999999987</v>
      </c>
      <c r="B222" s="63" t="s">
        <v>184</v>
      </c>
      <c r="C222" s="59"/>
      <c r="E222" s="61"/>
      <c r="H222" s="75"/>
      <c r="I222" s="75"/>
    </row>
    <row r="223" spans="1:9" ht="28.5">
      <c r="A223" s="62"/>
      <c r="B223" s="63" t="s">
        <v>185</v>
      </c>
      <c r="C223" s="59"/>
      <c r="E223" s="61"/>
      <c r="H223" s="75"/>
      <c r="I223" s="75"/>
    </row>
    <row r="224" spans="1:9">
      <c r="A224" s="62" t="s">
        <v>5</v>
      </c>
      <c r="B224" s="63" t="s">
        <v>182</v>
      </c>
      <c r="C224" s="59"/>
      <c r="E224" s="61"/>
      <c r="H224" s="75"/>
      <c r="I224" s="75"/>
    </row>
    <row r="225" spans="1:9">
      <c r="A225" s="62"/>
      <c r="B225" s="63" t="s">
        <v>14</v>
      </c>
      <c r="C225" s="59">
        <v>648</v>
      </c>
      <c r="E225" s="61">
        <f>C225*D225</f>
        <v>0</v>
      </c>
      <c r="H225" s="75"/>
      <c r="I225" s="75"/>
    </row>
    <row r="226" spans="1:9">
      <c r="A226" s="62"/>
      <c r="B226" s="58"/>
    </row>
    <row r="227" spans="1:9">
      <c r="A227" s="64">
        <f>MAX(A190:A226)+0.01</f>
        <v>3.0699999999999985</v>
      </c>
      <c r="B227" s="63" t="s">
        <v>126</v>
      </c>
      <c r="C227" s="59"/>
      <c r="E227" s="61"/>
      <c r="H227" s="75"/>
      <c r="I227" s="75"/>
    </row>
    <row r="228" spans="1:9" ht="28.5">
      <c r="A228" s="62"/>
      <c r="B228" s="63" t="s">
        <v>112</v>
      </c>
      <c r="C228" s="59"/>
      <c r="E228" s="61"/>
      <c r="H228" s="75"/>
      <c r="I228" s="75"/>
    </row>
    <row r="229" spans="1:9">
      <c r="A229" s="62" t="s">
        <v>5</v>
      </c>
      <c r="B229" s="63" t="s">
        <v>131</v>
      </c>
      <c r="C229" s="59"/>
      <c r="E229" s="61"/>
      <c r="H229" s="75"/>
      <c r="I229" s="75"/>
    </row>
    <row r="230" spans="1:9">
      <c r="A230" s="62"/>
      <c r="B230" s="63" t="s">
        <v>14</v>
      </c>
      <c r="C230" s="59">
        <v>745</v>
      </c>
      <c r="E230" s="61">
        <f>C230*D230</f>
        <v>0</v>
      </c>
      <c r="H230" s="75"/>
      <c r="I230" s="75"/>
    </row>
    <row r="231" spans="1:9" s="129" customFormat="1">
      <c r="A231" s="124"/>
      <c r="B231" s="125"/>
      <c r="C231" s="126"/>
      <c r="D231" s="127"/>
      <c r="E231" s="128"/>
    </row>
    <row r="232" spans="1:9" s="135" customFormat="1">
      <c r="A232" s="130">
        <f>MAX(A182:A231)+0.01</f>
        <v>3.0799999999999983</v>
      </c>
      <c r="B232" s="131" t="s">
        <v>188</v>
      </c>
      <c r="C232" s="132"/>
      <c r="D232" s="133"/>
      <c r="E232" s="134"/>
    </row>
    <row r="233" spans="1:9" s="135" customFormat="1" ht="42.75">
      <c r="A233" s="136"/>
      <c r="B233" s="137" t="s">
        <v>189</v>
      </c>
      <c r="C233" s="132"/>
      <c r="D233" s="133"/>
      <c r="E233" s="134"/>
    </row>
    <row r="234" spans="1:9" s="135" customFormat="1" ht="14.25">
      <c r="A234" s="131" t="s">
        <v>5</v>
      </c>
      <c r="B234" s="137" t="s">
        <v>114</v>
      </c>
      <c r="C234" s="132"/>
      <c r="D234" s="133"/>
      <c r="E234" s="134"/>
    </row>
    <row r="235" spans="1:9" s="135" customFormat="1">
      <c r="A235" s="196"/>
      <c r="B235" s="197" t="s">
        <v>3</v>
      </c>
      <c r="C235" s="198">
        <v>26</v>
      </c>
      <c r="D235" s="199"/>
      <c r="E235" s="200">
        <f>C235*D235</f>
        <v>0</v>
      </c>
    </row>
    <row r="236" spans="1:9">
      <c r="A236" s="62"/>
      <c r="B236" s="63"/>
      <c r="C236" s="59"/>
      <c r="E236" s="61"/>
      <c r="H236" s="75"/>
      <c r="I236" s="75"/>
    </row>
    <row r="237" spans="1:9">
      <c r="A237" s="62"/>
      <c r="B237" s="58" t="s">
        <v>91</v>
      </c>
      <c r="C237" s="59"/>
      <c r="E237" s="61"/>
    </row>
    <row r="238" spans="1:9">
      <c r="A238" s="62"/>
      <c r="B238" s="58"/>
      <c r="C238" s="59"/>
      <c r="E238" s="61"/>
    </row>
    <row r="239" spans="1:9">
      <c r="A239" s="62"/>
      <c r="B239" s="58" t="s">
        <v>92</v>
      </c>
      <c r="C239" s="59"/>
      <c r="E239" s="61"/>
    </row>
    <row r="240" spans="1:9">
      <c r="A240" s="62"/>
      <c r="B240" s="58"/>
      <c r="C240" s="72"/>
      <c r="D240" s="73"/>
      <c r="E240" s="138"/>
    </row>
    <row r="241" spans="1:5">
      <c r="A241" s="64">
        <f>MAX(A180:A240)+0.01</f>
        <v>3.0899999999999981</v>
      </c>
      <c r="B241" s="63" t="s">
        <v>86</v>
      </c>
      <c r="C241" s="72"/>
      <c r="D241" s="73"/>
      <c r="E241" s="138"/>
    </row>
    <row r="242" spans="1:5" ht="28.5">
      <c r="A242" s="62"/>
      <c r="B242" s="117" t="s">
        <v>87</v>
      </c>
      <c r="C242" s="72"/>
      <c r="D242" s="73"/>
      <c r="E242" s="138"/>
    </row>
    <row r="243" spans="1:5">
      <c r="A243" s="62" t="s">
        <v>5</v>
      </c>
      <c r="B243" s="117" t="s">
        <v>240</v>
      </c>
      <c r="C243" s="72"/>
      <c r="D243" s="73"/>
      <c r="E243" s="138"/>
    </row>
    <row r="244" spans="1:5">
      <c r="A244" s="102"/>
      <c r="B244" s="69" t="s">
        <v>7</v>
      </c>
      <c r="C244" s="139">
        <v>407</v>
      </c>
      <c r="D244" s="140"/>
      <c r="E244" s="141">
        <f>C244*D244</f>
        <v>0</v>
      </c>
    </row>
    <row r="245" spans="1:5">
      <c r="A245" s="102"/>
      <c r="B245" s="69"/>
      <c r="C245" s="139"/>
      <c r="D245" s="140"/>
      <c r="E245" s="141"/>
    </row>
    <row r="246" spans="1:5">
      <c r="A246" s="64">
        <f>MAX(A190:A245)+0.01</f>
        <v>3.0999999999999979</v>
      </c>
      <c r="B246" s="63" t="s">
        <v>88</v>
      </c>
      <c r="C246" s="72"/>
      <c r="D246" s="73"/>
      <c r="E246" s="138"/>
    </row>
    <row r="247" spans="1:5" ht="28.5">
      <c r="A247" s="62"/>
      <c r="B247" s="117" t="s">
        <v>89</v>
      </c>
      <c r="C247" s="72"/>
      <c r="D247" s="73"/>
      <c r="E247" s="138"/>
    </row>
    <row r="248" spans="1:5">
      <c r="A248" s="62" t="s">
        <v>5</v>
      </c>
      <c r="B248" s="117" t="s">
        <v>241</v>
      </c>
      <c r="C248" s="72"/>
      <c r="D248" s="73"/>
      <c r="E248" s="138"/>
    </row>
    <row r="249" spans="1:5">
      <c r="A249" s="102"/>
      <c r="B249" s="69" t="s">
        <v>7</v>
      </c>
      <c r="C249" s="139">
        <v>155</v>
      </c>
      <c r="D249" s="140"/>
      <c r="E249" s="141">
        <f>C249*D249</f>
        <v>0</v>
      </c>
    </row>
    <row r="250" spans="1:5">
      <c r="A250" s="102"/>
      <c r="B250" s="69"/>
      <c r="C250" s="139"/>
      <c r="D250" s="140"/>
      <c r="E250" s="141"/>
    </row>
    <row r="251" spans="1:5">
      <c r="A251" s="64">
        <f>MAX(A189:A246)+0.01</f>
        <v>3.1099999999999977</v>
      </c>
      <c r="B251" s="63" t="s">
        <v>102</v>
      </c>
      <c r="C251" s="72"/>
      <c r="D251" s="73"/>
      <c r="E251" s="138"/>
    </row>
    <row r="252" spans="1:5" ht="28.5">
      <c r="A252" s="62"/>
      <c r="B252" s="117" t="s">
        <v>103</v>
      </c>
      <c r="C252" s="72"/>
      <c r="D252" s="73"/>
      <c r="E252" s="138"/>
    </row>
    <row r="253" spans="1:5" ht="28.5">
      <c r="A253" s="62" t="s">
        <v>5</v>
      </c>
      <c r="B253" s="117" t="s">
        <v>374</v>
      </c>
      <c r="C253" s="72"/>
      <c r="D253" s="73"/>
      <c r="E253" s="138"/>
    </row>
    <row r="254" spans="1:5">
      <c r="A254" s="102"/>
      <c r="B254" s="69" t="s">
        <v>7</v>
      </c>
      <c r="C254" s="139">
        <v>1</v>
      </c>
      <c r="D254" s="140"/>
      <c r="E254" s="141">
        <f>C254*D254</f>
        <v>0</v>
      </c>
    </row>
    <row r="255" spans="1:5">
      <c r="A255" s="102"/>
      <c r="B255" s="69"/>
      <c r="C255" s="139"/>
      <c r="D255" s="140"/>
      <c r="E255" s="141"/>
    </row>
    <row r="256" spans="1:5">
      <c r="A256" s="64">
        <f>MAX(A194:A251)+0.01</f>
        <v>3.1199999999999974</v>
      </c>
      <c r="B256" s="63" t="s">
        <v>186</v>
      </c>
      <c r="C256" s="72"/>
      <c r="D256" s="73"/>
      <c r="E256" s="138"/>
    </row>
    <row r="257" spans="1:7" ht="28.5">
      <c r="A257" s="62"/>
      <c r="B257" s="117" t="s">
        <v>187</v>
      </c>
      <c r="C257" s="72"/>
      <c r="D257" s="73"/>
      <c r="E257" s="138"/>
    </row>
    <row r="258" spans="1:7">
      <c r="A258" s="62" t="s">
        <v>5</v>
      </c>
      <c r="B258" s="117" t="s">
        <v>240</v>
      </c>
      <c r="C258" s="72"/>
      <c r="D258" s="73"/>
      <c r="E258" s="138"/>
    </row>
    <row r="259" spans="1:7">
      <c r="A259" s="102"/>
      <c r="B259" s="69" t="s">
        <v>0</v>
      </c>
      <c r="C259" s="139">
        <v>56</v>
      </c>
      <c r="D259" s="140"/>
      <c r="E259" s="141">
        <f>C259*D259</f>
        <v>0</v>
      </c>
    </row>
    <row r="260" spans="1:7" s="142" customFormat="1">
      <c r="A260" s="87"/>
      <c r="B260" s="83"/>
      <c r="C260" s="88"/>
      <c r="D260" s="85"/>
      <c r="E260" s="85"/>
      <c r="F260" s="201"/>
      <c r="G260" s="26"/>
    </row>
    <row r="261" spans="1:7">
      <c r="A261" s="64">
        <f>MAX(A245:A259)+0.01</f>
        <v>3.1299999999999972</v>
      </c>
      <c r="B261" s="63" t="s">
        <v>113</v>
      </c>
      <c r="C261" s="72"/>
      <c r="D261" s="73"/>
      <c r="E261" s="138"/>
    </row>
    <row r="262" spans="1:7" ht="42.75">
      <c r="A262" s="62"/>
      <c r="B262" s="117" t="s">
        <v>239</v>
      </c>
      <c r="C262" s="72"/>
      <c r="D262" s="73"/>
      <c r="E262" s="138"/>
    </row>
    <row r="263" spans="1:7">
      <c r="A263" s="62"/>
      <c r="B263" s="117" t="s">
        <v>7</v>
      </c>
      <c r="C263" s="72">
        <v>519.6</v>
      </c>
      <c r="D263" s="73"/>
      <c r="E263" s="138">
        <f>C263*D263</f>
        <v>0</v>
      </c>
    </row>
    <row r="264" spans="1:7">
      <c r="A264" s="102"/>
      <c r="B264" s="69"/>
      <c r="C264" s="139"/>
      <c r="D264" s="140"/>
      <c r="E264" s="141"/>
    </row>
    <row r="265" spans="1:7">
      <c r="A265" s="102"/>
      <c r="B265" s="58" t="s">
        <v>93</v>
      </c>
      <c r="C265" s="139"/>
      <c r="D265" s="140"/>
      <c r="E265" s="141"/>
    </row>
    <row r="266" spans="1:7">
      <c r="A266" s="102"/>
      <c r="B266" s="58"/>
      <c r="C266" s="139"/>
      <c r="D266" s="140"/>
      <c r="E266" s="141"/>
    </row>
    <row r="267" spans="1:7">
      <c r="A267" s="64">
        <f>MAX(A221:A266)+0.01</f>
        <v>3.139999999999997</v>
      </c>
      <c r="B267" s="63" t="s">
        <v>123</v>
      </c>
      <c r="C267" s="139"/>
      <c r="D267" s="140"/>
      <c r="E267" s="141"/>
    </row>
    <row r="268" spans="1:7">
      <c r="A268" s="62"/>
      <c r="B268" s="63" t="s">
        <v>122</v>
      </c>
      <c r="C268" s="72"/>
      <c r="D268" s="73"/>
      <c r="E268" s="138"/>
    </row>
    <row r="269" spans="1:7">
      <c r="A269" s="118"/>
      <c r="B269" s="119" t="s">
        <v>6</v>
      </c>
      <c r="C269" s="143">
        <v>64</v>
      </c>
      <c r="D269" s="144"/>
      <c r="E269" s="145">
        <f>C269*D269</f>
        <v>0</v>
      </c>
    </row>
    <row r="270" spans="1:7">
      <c r="A270" s="62"/>
      <c r="B270" s="63"/>
      <c r="C270" s="72"/>
      <c r="D270" s="73"/>
      <c r="E270" s="138"/>
    </row>
    <row r="271" spans="1:7" ht="15.75" thickBot="1">
      <c r="A271" s="146"/>
      <c r="B271" s="98" t="s">
        <v>15</v>
      </c>
      <c r="C271" s="147"/>
      <c r="D271" s="100"/>
      <c r="E271" s="101">
        <f>SUM(E191:E270)</f>
        <v>0</v>
      </c>
    </row>
    <row r="272" spans="1:7">
      <c r="D272" s="70"/>
      <c r="F272" s="27"/>
      <c r="G272" s="27"/>
    </row>
    <row r="273" spans="1:12" s="71" customFormat="1">
      <c r="A273" s="57">
        <v>4</v>
      </c>
      <c r="B273" s="150" t="s">
        <v>157</v>
      </c>
      <c r="C273" s="104"/>
      <c r="D273" s="105"/>
      <c r="E273" s="106"/>
    </row>
    <row r="274" spans="1:12" s="129" customFormat="1">
      <c r="A274" s="151"/>
      <c r="B274" s="152"/>
      <c r="C274" s="153"/>
      <c r="D274" s="154"/>
      <c r="E274" s="155"/>
      <c r="F274" s="156"/>
      <c r="I274" s="157"/>
      <c r="J274" s="157"/>
      <c r="K274" s="157"/>
      <c r="L274" s="157"/>
    </row>
    <row r="275" spans="1:12" s="129" customFormat="1">
      <c r="A275" s="151"/>
      <c r="B275" s="152" t="s">
        <v>259</v>
      </c>
      <c r="C275" s="152"/>
      <c r="D275" s="154"/>
      <c r="E275" s="155"/>
      <c r="F275" s="156"/>
      <c r="I275" s="157"/>
      <c r="J275" s="157"/>
      <c r="K275" s="157"/>
      <c r="L275" s="157"/>
    </row>
    <row r="276" spans="1:12" s="129" customFormat="1">
      <c r="A276" s="151"/>
      <c r="B276" s="152"/>
      <c r="C276" s="152"/>
      <c r="D276" s="154"/>
      <c r="E276" s="155"/>
      <c r="F276" s="156"/>
      <c r="I276" s="157"/>
      <c r="J276" s="157"/>
      <c r="K276" s="157"/>
      <c r="L276" s="157"/>
    </row>
    <row r="277" spans="1:12" s="129" customFormat="1" ht="14.25">
      <c r="A277" s="158">
        <f>MAX(A226:A275)+0.01</f>
        <v>4.01</v>
      </c>
      <c r="B277" s="159" t="s">
        <v>2</v>
      </c>
      <c r="C277" s="159"/>
      <c r="D277" s="159"/>
      <c r="E277" s="159"/>
      <c r="F277" s="159"/>
      <c r="I277" s="157"/>
      <c r="J277" s="157"/>
      <c r="K277" s="157"/>
      <c r="L277" s="157"/>
    </row>
    <row r="278" spans="1:12" s="129" customFormat="1" ht="41.25" customHeight="1">
      <c r="A278" s="151"/>
      <c r="B278" s="160" t="s">
        <v>191</v>
      </c>
      <c r="C278" s="153"/>
      <c r="D278" s="154"/>
      <c r="E278" s="155"/>
      <c r="F278" s="156"/>
      <c r="I278" s="157"/>
      <c r="J278" s="157"/>
      <c r="K278" s="157"/>
      <c r="L278" s="157"/>
    </row>
    <row r="279" spans="1:12" s="129" customFormat="1">
      <c r="A279" s="151"/>
      <c r="B279" s="160" t="s">
        <v>192</v>
      </c>
      <c r="C279" s="153"/>
      <c r="D279" s="154"/>
      <c r="E279" s="155"/>
      <c r="F279" s="156"/>
      <c r="I279" s="157"/>
      <c r="J279" s="157"/>
      <c r="K279" s="157"/>
      <c r="L279" s="157"/>
    </row>
    <row r="280" spans="1:12" s="129" customFormat="1">
      <c r="A280" s="151"/>
      <c r="B280" s="160" t="s">
        <v>193</v>
      </c>
      <c r="C280" s="153"/>
      <c r="D280" s="154"/>
      <c r="E280" s="155"/>
      <c r="F280" s="156"/>
      <c r="I280" s="157"/>
      <c r="J280" s="157"/>
      <c r="K280" s="157"/>
      <c r="L280" s="157"/>
    </row>
    <row r="281" spans="1:12" s="129" customFormat="1">
      <c r="A281" s="151"/>
      <c r="B281" s="160" t="s">
        <v>194</v>
      </c>
      <c r="C281" s="153"/>
      <c r="D281" s="154"/>
      <c r="E281" s="155"/>
      <c r="F281" s="156"/>
      <c r="I281" s="157"/>
      <c r="J281" s="157"/>
      <c r="K281" s="157"/>
      <c r="L281" s="157"/>
    </row>
    <row r="282" spans="1:12" s="129" customFormat="1">
      <c r="A282" s="151"/>
      <c r="B282" s="160" t="s">
        <v>199</v>
      </c>
      <c r="C282" s="153"/>
      <c r="D282" s="154"/>
      <c r="E282" s="155"/>
      <c r="F282" s="156"/>
      <c r="I282" s="157"/>
      <c r="J282" s="157"/>
      <c r="K282" s="157"/>
      <c r="L282" s="157"/>
    </row>
    <row r="283" spans="1:12" s="129" customFormat="1">
      <c r="A283" s="151"/>
      <c r="B283" s="160" t="s">
        <v>195</v>
      </c>
      <c r="C283" s="153"/>
      <c r="D283" s="154"/>
      <c r="E283" s="155"/>
      <c r="F283" s="156"/>
      <c r="I283" s="157"/>
      <c r="J283" s="157"/>
      <c r="K283" s="157"/>
      <c r="L283" s="157"/>
    </row>
    <row r="284" spans="1:12" s="129" customFormat="1">
      <c r="A284" s="151"/>
      <c r="B284" s="160" t="s">
        <v>196</v>
      </c>
      <c r="I284" s="157"/>
      <c r="J284" s="157"/>
      <c r="K284" s="157"/>
      <c r="L284" s="157"/>
    </row>
    <row r="285" spans="1:12" s="129" customFormat="1">
      <c r="A285" s="151"/>
      <c r="B285" s="161" t="s">
        <v>124</v>
      </c>
      <c r="C285" s="162">
        <v>63.7</v>
      </c>
      <c r="D285" s="163"/>
      <c r="E285" s="164">
        <f>C285*D285</f>
        <v>0</v>
      </c>
      <c r="F285" s="165"/>
      <c r="I285" s="157"/>
      <c r="J285" s="157"/>
      <c r="K285" s="157"/>
      <c r="L285" s="157"/>
    </row>
    <row r="286" spans="1:12" s="71" customFormat="1">
      <c r="A286" s="64"/>
      <c r="B286" s="161" t="s">
        <v>124</v>
      </c>
      <c r="C286" s="88">
        <v>55</v>
      </c>
      <c r="D286" s="85"/>
      <c r="E286" s="164">
        <f>C286*D286</f>
        <v>0</v>
      </c>
    </row>
    <row r="287" spans="1:12" s="129" customFormat="1">
      <c r="A287" s="64"/>
      <c r="B287" s="166" t="s">
        <v>260</v>
      </c>
      <c r="C287" s="139"/>
      <c r="D287" s="90"/>
      <c r="E287" s="90"/>
      <c r="F287" s="156"/>
      <c r="I287" s="157"/>
      <c r="J287" s="157"/>
      <c r="K287" s="157"/>
      <c r="L287" s="157"/>
    </row>
    <row r="288" spans="1:12" s="71" customFormat="1">
      <c r="A288" s="102"/>
      <c r="B288" s="167"/>
      <c r="C288" s="139"/>
      <c r="D288" s="168"/>
      <c r="E288" s="168"/>
      <c r="F288" s="169"/>
    </row>
    <row r="289" spans="1:6" s="71" customFormat="1">
      <c r="A289" s="64">
        <f>MAX(A273:A288)+0.01</f>
        <v>4.0199999999999996</v>
      </c>
      <c r="B289" s="63" t="s">
        <v>158</v>
      </c>
      <c r="C289" s="72"/>
      <c r="D289" s="73"/>
      <c r="E289" s="138"/>
    </row>
    <row r="290" spans="1:6" s="71" customFormat="1" ht="28.5">
      <c r="A290" s="62"/>
      <c r="B290" s="63" t="s">
        <v>243</v>
      </c>
      <c r="C290" s="72"/>
      <c r="D290" s="73"/>
      <c r="E290" s="138"/>
      <c r="F290" s="169"/>
    </row>
    <row r="291" spans="1:6" s="71" customFormat="1">
      <c r="A291" s="62" t="s">
        <v>5</v>
      </c>
      <c r="B291" s="63" t="s">
        <v>190</v>
      </c>
      <c r="C291" s="72"/>
      <c r="D291" s="73"/>
      <c r="E291" s="138"/>
      <c r="F291" s="169"/>
    </row>
    <row r="292" spans="1:6" s="71" customFormat="1">
      <c r="A292" s="118"/>
      <c r="B292" s="119" t="s">
        <v>3</v>
      </c>
      <c r="C292" s="143">
        <v>63.7</v>
      </c>
      <c r="D292" s="144"/>
      <c r="E292" s="145">
        <f>C292*D292</f>
        <v>0</v>
      </c>
    </row>
    <row r="293" spans="1:6" s="71" customFormat="1" ht="14.25">
      <c r="A293" s="170"/>
      <c r="B293" s="171"/>
      <c r="C293" s="172"/>
      <c r="D293" s="173"/>
      <c r="E293" s="174"/>
    </row>
    <row r="294" spans="1:6" s="71" customFormat="1" ht="15.75" thickBot="1">
      <c r="A294" s="146" t="s">
        <v>159</v>
      </c>
      <c r="B294" s="98"/>
      <c r="C294" s="99"/>
      <c r="D294" s="100"/>
      <c r="E294" s="101">
        <f>SUM(E278:E292)</f>
        <v>0</v>
      </c>
    </row>
    <row r="295" spans="1:6" s="71" customFormat="1">
      <c r="A295" s="102"/>
      <c r="B295" s="103"/>
      <c r="C295" s="104"/>
      <c r="D295" s="105"/>
      <c r="E295" s="106"/>
    </row>
    <row r="296" spans="1:6">
      <c r="A296" s="102"/>
      <c r="B296" s="103"/>
      <c r="C296" s="51"/>
      <c r="D296" s="105"/>
      <c r="E296" s="106"/>
    </row>
    <row r="297" spans="1:6">
      <c r="A297" s="57">
        <v>5</v>
      </c>
      <c r="B297" s="58" t="s">
        <v>12</v>
      </c>
      <c r="C297" s="107"/>
      <c r="D297" s="52"/>
      <c r="E297" s="61"/>
    </row>
    <row r="298" spans="1:6">
      <c r="A298" s="62"/>
      <c r="B298" s="63"/>
      <c r="C298" s="59"/>
      <c r="E298" s="61"/>
    </row>
    <row r="299" spans="1:6">
      <c r="A299" s="64"/>
      <c r="B299" s="150" t="s">
        <v>261</v>
      </c>
      <c r="C299" s="72"/>
      <c r="D299" s="90"/>
      <c r="E299" s="90"/>
    </row>
    <row r="300" spans="1:6">
      <c r="A300" s="62"/>
      <c r="B300" s="63"/>
      <c r="C300" s="59"/>
      <c r="E300" s="61"/>
    </row>
    <row r="301" spans="1:6" s="71" customFormat="1">
      <c r="A301" s="64">
        <f>MAX(A296:A300)+0.01</f>
        <v>5.01</v>
      </c>
      <c r="B301" s="63" t="s">
        <v>11</v>
      </c>
      <c r="C301" s="59"/>
      <c r="D301" s="60"/>
      <c r="E301" s="61"/>
    </row>
    <row r="302" spans="1:6" s="71" customFormat="1" ht="28.5">
      <c r="A302" s="62"/>
      <c r="B302" s="63" t="s">
        <v>10</v>
      </c>
      <c r="C302" s="59"/>
      <c r="D302" s="60"/>
      <c r="E302" s="61"/>
    </row>
    <row r="303" spans="1:6" s="71" customFormat="1">
      <c r="A303" s="62"/>
      <c r="B303" s="63" t="s">
        <v>9</v>
      </c>
      <c r="C303" s="59">
        <v>17</v>
      </c>
      <c r="D303" s="60"/>
      <c r="E303" s="61">
        <f>C303*D303</f>
        <v>0</v>
      </c>
    </row>
    <row r="304" spans="1:6" s="71" customFormat="1">
      <c r="A304" s="62"/>
      <c r="B304" s="63"/>
      <c r="C304" s="59"/>
      <c r="D304" s="60"/>
      <c r="E304" s="61"/>
    </row>
    <row r="305" spans="1:10" s="76" customFormat="1">
      <c r="A305" s="64">
        <f>MAX(A299:A303)+0.01</f>
        <v>5.0199999999999996</v>
      </c>
      <c r="B305" s="63" t="s">
        <v>133</v>
      </c>
      <c r="C305" s="68"/>
      <c r="D305" s="60"/>
      <c r="E305" s="66"/>
      <c r="G305" s="26"/>
      <c r="H305" s="27"/>
      <c r="I305" s="27"/>
      <c r="J305" s="27"/>
    </row>
    <row r="306" spans="1:10" s="76" customFormat="1" ht="28.5">
      <c r="A306" s="62"/>
      <c r="B306" s="63" t="s">
        <v>134</v>
      </c>
      <c r="C306" s="59"/>
      <c r="D306" s="60"/>
      <c r="E306" s="61"/>
      <c r="G306" s="26"/>
      <c r="H306" s="27"/>
      <c r="I306" s="27"/>
      <c r="J306" s="27"/>
    </row>
    <row r="307" spans="1:10" s="76" customFormat="1">
      <c r="A307" s="62"/>
      <c r="B307" s="63" t="s">
        <v>8</v>
      </c>
      <c r="C307" s="59">
        <v>4</v>
      </c>
      <c r="D307" s="60"/>
      <c r="E307" s="61">
        <f>C307*D307</f>
        <v>0</v>
      </c>
      <c r="G307" s="26"/>
      <c r="H307" s="27"/>
      <c r="I307" s="27"/>
      <c r="J307" s="27"/>
    </row>
    <row r="308" spans="1:10" s="76" customFormat="1">
      <c r="A308" s="62"/>
      <c r="B308" s="63"/>
      <c r="C308" s="59"/>
      <c r="D308" s="60"/>
      <c r="E308" s="61"/>
      <c r="G308" s="26"/>
      <c r="H308" s="27"/>
      <c r="I308" s="27"/>
      <c r="J308" s="27"/>
    </row>
    <row r="309" spans="1:10" s="76" customFormat="1">
      <c r="A309" s="64">
        <f>MAX(A300:A308)+0.01</f>
        <v>5.0299999999999994</v>
      </c>
      <c r="B309" s="63" t="s">
        <v>105</v>
      </c>
      <c r="C309" s="68"/>
      <c r="D309" s="60"/>
      <c r="E309" s="66"/>
      <c r="G309" s="26"/>
      <c r="H309" s="27"/>
      <c r="I309" s="27"/>
      <c r="J309" s="27"/>
    </row>
    <row r="310" spans="1:10" s="76" customFormat="1" ht="28.5">
      <c r="A310" s="62"/>
      <c r="B310" s="63" t="s">
        <v>104</v>
      </c>
      <c r="C310" s="59"/>
      <c r="D310" s="60"/>
      <c r="E310" s="61"/>
      <c r="G310" s="26"/>
      <c r="H310" s="27"/>
      <c r="I310" s="27"/>
      <c r="J310" s="27"/>
    </row>
    <row r="311" spans="1:10" s="76" customFormat="1">
      <c r="A311" s="62"/>
      <c r="B311" s="63" t="s">
        <v>8</v>
      </c>
      <c r="C311" s="59">
        <v>6</v>
      </c>
      <c r="D311" s="60"/>
      <c r="E311" s="61">
        <f>C311*D311</f>
        <v>0</v>
      </c>
      <c r="G311" s="26"/>
      <c r="H311" s="27"/>
      <c r="I311" s="27"/>
      <c r="J311" s="27"/>
    </row>
    <row r="312" spans="1:10" s="76" customFormat="1">
      <c r="A312" s="62"/>
      <c r="B312" s="63"/>
      <c r="C312" s="59"/>
      <c r="D312" s="60"/>
      <c r="E312" s="61"/>
      <c r="G312" s="26"/>
      <c r="H312" s="27"/>
      <c r="I312" s="27"/>
      <c r="J312" s="27"/>
    </row>
    <row r="313" spans="1:10" s="76" customFormat="1">
      <c r="A313" s="64">
        <f>MAX(A304:A312)+0.01</f>
        <v>5.0399999999999991</v>
      </c>
      <c r="B313" s="63" t="s">
        <v>80</v>
      </c>
      <c r="C313" s="68"/>
      <c r="D313" s="60"/>
      <c r="E313" s="66"/>
      <c r="G313" s="26"/>
      <c r="H313" s="27"/>
      <c r="I313" s="27"/>
      <c r="J313" s="27"/>
    </row>
    <row r="314" spans="1:10" s="76" customFormat="1" ht="28.5">
      <c r="A314" s="62"/>
      <c r="B314" s="63" t="s">
        <v>81</v>
      </c>
      <c r="C314" s="59"/>
      <c r="D314" s="60"/>
      <c r="E314" s="61"/>
      <c r="G314" s="26"/>
      <c r="H314" s="27"/>
      <c r="I314" s="27"/>
      <c r="J314" s="27"/>
    </row>
    <row r="315" spans="1:10" s="76" customFormat="1">
      <c r="A315" s="62"/>
      <c r="B315" s="63" t="s">
        <v>8</v>
      </c>
      <c r="C315" s="59">
        <v>3</v>
      </c>
      <c r="D315" s="60"/>
      <c r="E315" s="61">
        <f>C315*D315</f>
        <v>0</v>
      </c>
      <c r="G315" s="26"/>
      <c r="H315" s="27"/>
      <c r="I315" s="27"/>
      <c r="J315" s="27"/>
    </row>
    <row r="316" spans="1:10" s="71" customFormat="1">
      <c r="A316" s="148"/>
      <c r="B316" s="149"/>
      <c r="C316" s="68"/>
      <c r="D316" s="70"/>
      <c r="E316" s="66"/>
    </row>
    <row r="317" spans="1:10" s="71" customFormat="1">
      <c r="A317" s="64">
        <f>MAX(A297:A316)+0.01</f>
        <v>5.0499999999999989</v>
      </c>
      <c r="B317" s="63" t="s">
        <v>200</v>
      </c>
      <c r="C317" s="59"/>
      <c r="D317" s="60"/>
      <c r="E317" s="61"/>
    </row>
    <row r="318" spans="1:10" s="71" customFormat="1" ht="28.5">
      <c r="A318" s="62"/>
      <c r="B318" s="63" t="s">
        <v>201</v>
      </c>
      <c r="C318" s="59"/>
      <c r="D318" s="60"/>
      <c r="E318" s="61"/>
    </row>
    <row r="319" spans="1:10" s="71" customFormat="1">
      <c r="A319" s="62"/>
      <c r="B319" s="63" t="s">
        <v>8</v>
      </c>
      <c r="C319" s="59">
        <v>4</v>
      </c>
      <c r="D319" s="60"/>
      <c r="E319" s="61">
        <f>C319*D319</f>
        <v>0</v>
      </c>
    </row>
    <row r="320" spans="1:10" s="71" customFormat="1">
      <c r="A320" s="62"/>
      <c r="B320" s="63"/>
      <c r="C320" s="59"/>
      <c r="D320" s="60"/>
      <c r="E320" s="61"/>
    </row>
    <row r="321" spans="1:10" s="76" customFormat="1">
      <c r="A321" s="64">
        <f>MAX(A301:A320)+0.01</f>
        <v>5.0599999999999987</v>
      </c>
      <c r="B321" s="63" t="s">
        <v>2</v>
      </c>
      <c r="C321" s="68"/>
      <c r="D321" s="60"/>
      <c r="E321" s="66"/>
      <c r="G321" s="26"/>
      <c r="H321" s="27"/>
      <c r="I321" s="27"/>
      <c r="J321" s="27"/>
    </row>
    <row r="322" spans="1:10" s="76" customFormat="1" ht="28.5">
      <c r="A322" s="62"/>
      <c r="B322" s="63" t="s">
        <v>132</v>
      </c>
      <c r="C322" s="59"/>
      <c r="D322" s="60"/>
      <c r="E322" s="61"/>
      <c r="G322" s="26"/>
      <c r="H322" s="27"/>
      <c r="I322" s="27"/>
      <c r="J322" s="27"/>
    </row>
    <row r="323" spans="1:10" s="76" customFormat="1">
      <c r="A323" s="62"/>
      <c r="B323" s="63" t="s">
        <v>8</v>
      </c>
      <c r="C323" s="59">
        <v>7</v>
      </c>
      <c r="D323" s="60"/>
      <c r="E323" s="61">
        <f>C323*D323</f>
        <v>0</v>
      </c>
      <c r="G323" s="26"/>
      <c r="H323" s="27"/>
      <c r="I323" s="27"/>
      <c r="J323" s="27"/>
    </row>
    <row r="324" spans="1:10" s="76" customFormat="1">
      <c r="A324" s="62"/>
      <c r="B324" s="63"/>
      <c r="C324" s="59"/>
      <c r="D324" s="60"/>
      <c r="E324" s="61"/>
      <c r="G324" s="26"/>
      <c r="H324" s="27"/>
      <c r="I324" s="27"/>
      <c r="J324" s="27"/>
    </row>
    <row r="325" spans="1:10" s="76" customFormat="1">
      <c r="A325" s="64">
        <f>MAX(A305:A324)+0.01</f>
        <v>5.0699999999999985</v>
      </c>
      <c r="B325" s="63" t="s">
        <v>2</v>
      </c>
      <c r="C325" s="59"/>
      <c r="D325" s="60"/>
      <c r="E325" s="61"/>
      <c r="G325" s="26"/>
      <c r="H325" s="27"/>
      <c r="I325" s="27"/>
      <c r="J325" s="27"/>
    </row>
    <row r="326" spans="1:10" s="76" customFormat="1" ht="28.5">
      <c r="A326" s="62"/>
      <c r="B326" s="69" t="s">
        <v>135</v>
      </c>
      <c r="C326" s="59"/>
      <c r="D326" s="60"/>
      <c r="E326" s="61"/>
      <c r="G326" s="26"/>
      <c r="H326" s="27"/>
      <c r="I326" s="27"/>
      <c r="J326" s="27"/>
    </row>
    <row r="327" spans="1:10" s="76" customFormat="1">
      <c r="A327" s="62"/>
      <c r="B327" s="63" t="s">
        <v>4</v>
      </c>
      <c r="C327" s="59">
        <v>9</v>
      </c>
      <c r="D327" s="60"/>
      <c r="E327" s="61">
        <f>C327*D327</f>
        <v>0</v>
      </c>
      <c r="G327" s="26"/>
      <c r="H327" s="27"/>
      <c r="I327" s="27"/>
      <c r="J327" s="27"/>
    </row>
    <row r="328" spans="1:10" s="71" customFormat="1">
      <c r="A328" s="62"/>
      <c r="B328" s="63"/>
      <c r="C328" s="59"/>
      <c r="D328" s="60"/>
      <c r="E328" s="61"/>
    </row>
    <row r="329" spans="1:10" s="76" customFormat="1">
      <c r="A329" s="64">
        <f>MAX(A310:A327)+0.01</f>
        <v>5.0799999999999983</v>
      </c>
      <c r="B329" s="63" t="s">
        <v>137</v>
      </c>
      <c r="C329" s="59"/>
      <c r="D329" s="60"/>
      <c r="E329" s="61"/>
      <c r="G329" s="26"/>
      <c r="H329" s="27"/>
      <c r="I329" s="27"/>
      <c r="J329" s="27"/>
    </row>
    <row r="330" spans="1:10" s="76" customFormat="1" ht="42.75">
      <c r="A330" s="62"/>
      <c r="B330" s="69" t="s">
        <v>136</v>
      </c>
      <c r="C330" s="59"/>
      <c r="D330" s="60"/>
      <c r="E330" s="61"/>
      <c r="G330" s="26"/>
      <c r="H330" s="27"/>
      <c r="I330" s="27"/>
      <c r="J330" s="27"/>
    </row>
    <row r="331" spans="1:10" s="76" customFormat="1" ht="14.25">
      <c r="A331" s="175" t="s">
        <v>5</v>
      </c>
      <c r="B331" s="69" t="s">
        <v>202</v>
      </c>
      <c r="C331" s="59"/>
      <c r="D331" s="60"/>
      <c r="E331" s="61"/>
      <c r="G331" s="26"/>
      <c r="H331" s="27"/>
      <c r="I331" s="27"/>
      <c r="J331" s="27"/>
    </row>
    <row r="332" spans="1:10" s="76" customFormat="1">
      <c r="A332" s="62"/>
      <c r="B332" s="63" t="s">
        <v>4</v>
      </c>
      <c r="C332" s="59">
        <v>2</v>
      </c>
      <c r="D332" s="60"/>
      <c r="E332" s="61">
        <f>C332*D332</f>
        <v>0</v>
      </c>
      <c r="G332" s="26"/>
      <c r="H332" s="27"/>
      <c r="I332" s="27"/>
      <c r="J332" s="27"/>
    </row>
    <row r="333" spans="1:10" s="76" customFormat="1">
      <c r="A333" s="62"/>
      <c r="B333" s="63"/>
      <c r="C333" s="59"/>
      <c r="D333" s="60"/>
      <c r="E333" s="61"/>
      <c r="G333" s="26"/>
      <c r="H333" s="27"/>
      <c r="I333" s="27"/>
      <c r="J333" s="27"/>
    </row>
    <row r="334" spans="1:10" s="76" customFormat="1">
      <c r="A334" s="64">
        <f>MAX(A310:A329)+0.01</f>
        <v>5.0899999999999981</v>
      </c>
      <c r="B334" s="63" t="s">
        <v>138</v>
      </c>
      <c r="C334" s="59"/>
      <c r="D334" s="60"/>
      <c r="E334" s="61"/>
      <c r="G334" s="26"/>
      <c r="H334" s="27"/>
      <c r="I334" s="27"/>
      <c r="J334" s="27"/>
    </row>
    <row r="335" spans="1:10" s="76" customFormat="1" ht="42.75">
      <c r="A335" s="62"/>
      <c r="B335" s="69" t="s">
        <v>203</v>
      </c>
      <c r="C335" s="59"/>
      <c r="D335" s="60"/>
      <c r="E335" s="61"/>
      <c r="G335" s="26"/>
      <c r="H335" s="27"/>
      <c r="I335" s="27"/>
      <c r="J335" s="27"/>
    </row>
    <row r="336" spans="1:10" s="76" customFormat="1" ht="14.25">
      <c r="A336" s="175" t="s">
        <v>5</v>
      </c>
      <c r="B336" s="69" t="s">
        <v>204</v>
      </c>
      <c r="C336" s="59"/>
      <c r="D336" s="60"/>
      <c r="E336" s="61"/>
      <c r="G336" s="26"/>
      <c r="H336" s="27"/>
      <c r="I336" s="27"/>
      <c r="J336" s="27"/>
    </row>
    <row r="337" spans="1:10" s="76" customFormat="1">
      <c r="A337" s="62"/>
      <c r="B337" s="63" t="s">
        <v>4</v>
      </c>
      <c r="C337" s="59">
        <v>1</v>
      </c>
      <c r="D337" s="60"/>
      <c r="E337" s="61">
        <f>C337*D337</f>
        <v>0</v>
      </c>
      <c r="G337" s="26"/>
      <c r="H337" s="27"/>
      <c r="I337" s="27"/>
      <c r="J337" s="27"/>
    </row>
    <row r="338" spans="1:10" s="76" customFormat="1">
      <c r="A338" s="62"/>
      <c r="B338" s="63"/>
      <c r="C338" s="59"/>
      <c r="D338" s="60"/>
      <c r="E338" s="61"/>
      <c r="G338" s="26"/>
      <c r="H338" s="27"/>
      <c r="I338" s="27"/>
      <c r="J338" s="27"/>
    </row>
    <row r="339" spans="1:10" s="76" customFormat="1">
      <c r="A339" s="64">
        <f>MAX(A319:A334)+0.01</f>
        <v>5.0999999999999979</v>
      </c>
      <c r="B339" s="63" t="s">
        <v>138</v>
      </c>
      <c r="C339" s="59"/>
      <c r="D339" s="60"/>
      <c r="E339" s="61"/>
      <c r="G339" s="26"/>
      <c r="H339" s="27"/>
      <c r="I339" s="27"/>
      <c r="J339" s="27"/>
    </row>
    <row r="340" spans="1:10" s="76" customFormat="1" ht="42.75">
      <c r="A340" s="62"/>
      <c r="B340" s="69" t="s">
        <v>139</v>
      </c>
      <c r="C340" s="59"/>
      <c r="D340" s="60"/>
      <c r="E340" s="61"/>
      <c r="G340" s="26"/>
      <c r="H340" s="27"/>
      <c r="I340" s="27"/>
      <c r="J340" s="27"/>
    </row>
    <row r="341" spans="1:10" s="76" customFormat="1" ht="14.25">
      <c r="A341" s="175" t="s">
        <v>5</v>
      </c>
      <c r="B341" s="69" t="s">
        <v>205</v>
      </c>
      <c r="C341" s="59"/>
      <c r="D341" s="60"/>
      <c r="E341" s="61"/>
      <c r="G341" s="26"/>
      <c r="H341" s="27"/>
      <c r="I341" s="27"/>
      <c r="J341" s="27"/>
    </row>
    <row r="342" spans="1:10" s="76" customFormat="1">
      <c r="A342" s="62"/>
      <c r="B342" s="63" t="s">
        <v>4</v>
      </c>
      <c r="C342" s="59">
        <v>2</v>
      </c>
      <c r="D342" s="60"/>
      <c r="E342" s="61">
        <f>C342*D342</f>
        <v>0</v>
      </c>
      <c r="G342" s="26"/>
      <c r="H342" s="27"/>
      <c r="I342" s="27"/>
      <c r="J342" s="27"/>
    </row>
    <row r="343" spans="1:10" s="76" customFormat="1">
      <c r="A343" s="62"/>
      <c r="B343" s="63"/>
      <c r="C343" s="59"/>
      <c r="D343" s="60"/>
      <c r="E343" s="61"/>
      <c r="G343" s="26"/>
      <c r="H343" s="27"/>
      <c r="I343" s="27"/>
      <c r="J343" s="27"/>
    </row>
    <row r="344" spans="1:10" s="76" customFormat="1">
      <c r="A344" s="64">
        <f>MAX(A324:A339)+0.01</f>
        <v>5.1099999999999977</v>
      </c>
      <c r="B344" s="63" t="s">
        <v>138</v>
      </c>
      <c r="C344" s="59"/>
      <c r="D344" s="60"/>
      <c r="E344" s="61"/>
      <c r="G344" s="26"/>
      <c r="H344" s="27"/>
      <c r="I344" s="27"/>
      <c r="J344" s="27"/>
    </row>
    <row r="345" spans="1:10" s="76" customFormat="1" ht="42.75">
      <c r="A345" s="62"/>
      <c r="B345" s="69" t="s">
        <v>206</v>
      </c>
      <c r="C345" s="59"/>
      <c r="D345" s="60"/>
      <c r="E345" s="61"/>
      <c r="G345" s="26"/>
      <c r="H345" s="27"/>
      <c r="I345" s="27"/>
      <c r="J345" s="27"/>
    </row>
    <row r="346" spans="1:10" s="76" customFormat="1">
      <c r="A346" s="62" t="s">
        <v>5</v>
      </c>
      <c r="B346" s="69" t="s">
        <v>207</v>
      </c>
      <c r="C346" s="59"/>
      <c r="D346" s="60"/>
      <c r="E346" s="61"/>
      <c r="G346" s="26"/>
      <c r="H346" s="27"/>
      <c r="I346" s="27"/>
      <c r="J346" s="27"/>
    </row>
    <row r="347" spans="1:10" s="76" customFormat="1">
      <c r="A347" s="62"/>
      <c r="B347" s="63" t="s">
        <v>4</v>
      </c>
      <c r="C347" s="59">
        <v>7</v>
      </c>
      <c r="D347" s="60"/>
      <c r="E347" s="61">
        <f>C347*D347</f>
        <v>0</v>
      </c>
      <c r="G347" s="26"/>
      <c r="H347" s="27"/>
      <c r="I347" s="27"/>
      <c r="J347" s="27"/>
    </row>
    <row r="348" spans="1:10" s="71" customFormat="1">
      <c r="A348" s="62"/>
      <c r="B348" s="63"/>
      <c r="C348" s="59"/>
      <c r="D348" s="60"/>
      <c r="E348" s="61"/>
    </row>
    <row r="349" spans="1:10" s="71" customFormat="1">
      <c r="A349" s="148"/>
      <c r="B349" s="58" t="s">
        <v>262</v>
      </c>
      <c r="C349" s="68"/>
      <c r="D349" s="70"/>
      <c r="E349" s="66"/>
    </row>
    <row r="350" spans="1:10" s="71" customFormat="1">
      <c r="A350" s="148"/>
      <c r="B350" s="58"/>
      <c r="C350" s="68"/>
      <c r="D350" s="70"/>
      <c r="E350" s="66"/>
    </row>
    <row r="351" spans="1:10" s="71" customFormat="1">
      <c r="A351" s="64">
        <f>MAX(A296:A350)+0.01</f>
        <v>5.1199999999999974</v>
      </c>
      <c r="B351" s="63" t="s">
        <v>208</v>
      </c>
      <c r="C351" s="72"/>
      <c r="D351" s="73"/>
      <c r="E351" s="74"/>
    </row>
    <row r="352" spans="1:10" s="71" customFormat="1" ht="57">
      <c r="A352" s="62"/>
      <c r="B352" s="69" t="s">
        <v>209</v>
      </c>
      <c r="C352" s="59"/>
      <c r="D352" s="60"/>
      <c r="E352" s="61"/>
    </row>
    <row r="353" spans="1:5" s="71" customFormat="1" ht="14.25">
      <c r="A353" s="175" t="s">
        <v>5</v>
      </c>
      <c r="B353" s="69" t="s">
        <v>210</v>
      </c>
      <c r="C353" s="68"/>
      <c r="D353" s="70"/>
      <c r="E353" s="66"/>
    </row>
    <row r="354" spans="1:5" s="71" customFormat="1" ht="14.25">
      <c r="A354" s="175"/>
      <c r="B354" s="63" t="s">
        <v>7</v>
      </c>
      <c r="C354" s="72">
        <v>87</v>
      </c>
      <c r="D354" s="73"/>
      <c r="E354" s="74">
        <f>C354*D354</f>
        <v>0</v>
      </c>
    </row>
    <row r="355" spans="1:5" s="71" customFormat="1" ht="14.25">
      <c r="A355" s="175" t="s">
        <v>5</v>
      </c>
      <c r="B355" s="69" t="s">
        <v>211</v>
      </c>
      <c r="C355" s="68"/>
      <c r="D355" s="70"/>
      <c r="E355" s="66"/>
    </row>
    <row r="356" spans="1:5" s="71" customFormat="1">
      <c r="A356" s="62"/>
      <c r="B356" s="63" t="s">
        <v>7</v>
      </c>
      <c r="C356" s="72">
        <v>24</v>
      </c>
      <c r="D356" s="73"/>
      <c r="E356" s="74">
        <f>C356*D356</f>
        <v>0</v>
      </c>
    </row>
    <row r="357" spans="1:5" s="71" customFormat="1">
      <c r="A357" s="62"/>
      <c r="B357" s="63"/>
      <c r="C357" s="72"/>
      <c r="D357" s="73"/>
      <c r="E357" s="74"/>
    </row>
    <row r="358" spans="1:5" s="71" customFormat="1">
      <c r="A358" s="64">
        <f>MAX(A317:A357)+0.01</f>
        <v>5.1299999999999972</v>
      </c>
      <c r="B358" s="63" t="s">
        <v>212</v>
      </c>
      <c r="C358" s="72"/>
      <c r="D358" s="73"/>
      <c r="E358" s="74"/>
    </row>
    <row r="359" spans="1:5" s="71" customFormat="1" ht="28.5">
      <c r="A359" s="62"/>
      <c r="B359" s="69" t="s">
        <v>213</v>
      </c>
      <c r="C359" s="59"/>
      <c r="D359" s="60"/>
      <c r="E359" s="61"/>
    </row>
    <row r="360" spans="1:5" s="71" customFormat="1" ht="14.25">
      <c r="A360" s="175" t="s">
        <v>5</v>
      </c>
      <c r="B360" s="69" t="s">
        <v>214</v>
      </c>
      <c r="C360" s="68"/>
      <c r="D360" s="70"/>
      <c r="E360" s="66"/>
    </row>
    <row r="361" spans="1:5" s="71" customFormat="1" ht="14.25">
      <c r="A361" s="175"/>
      <c r="B361" s="63" t="s">
        <v>7</v>
      </c>
      <c r="C361" s="72">
        <v>87</v>
      </c>
      <c r="D361" s="73"/>
      <c r="E361" s="74">
        <f>C361*D361</f>
        <v>0</v>
      </c>
    </row>
    <row r="362" spans="1:5" s="71" customFormat="1">
      <c r="A362" s="148"/>
      <c r="B362" s="149"/>
      <c r="C362" s="68"/>
      <c r="D362" s="70"/>
      <c r="E362" s="66"/>
    </row>
    <row r="363" spans="1:5" s="71" customFormat="1">
      <c r="A363" s="64">
        <f>MAX(A348:A362)+0.01</f>
        <v>5.139999999999997</v>
      </c>
      <c r="B363" s="63" t="s">
        <v>215</v>
      </c>
      <c r="C363" s="72"/>
      <c r="D363" s="73"/>
      <c r="E363" s="74"/>
    </row>
    <row r="364" spans="1:5" s="71" customFormat="1" ht="57">
      <c r="A364" s="62"/>
      <c r="B364" s="69" t="s">
        <v>216</v>
      </c>
      <c r="C364" s="72"/>
      <c r="D364" s="73"/>
      <c r="E364" s="74"/>
    </row>
    <row r="365" spans="1:5" s="71" customFormat="1" ht="14.25">
      <c r="A365" s="175" t="s">
        <v>5</v>
      </c>
      <c r="B365" s="69" t="s">
        <v>217</v>
      </c>
      <c r="C365" s="72"/>
      <c r="D365" s="73"/>
      <c r="E365" s="74"/>
    </row>
    <row r="366" spans="1:5" s="71" customFormat="1" ht="14.25">
      <c r="A366" s="176"/>
      <c r="B366" s="69" t="s">
        <v>6</v>
      </c>
      <c r="C366" s="139">
        <v>73</v>
      </c>
      <c r="D366" s="140"/>
      <c r="E366" s="177">
        <f>C366*D366</f>
        <v>0</v>
      </c>
    </row>
    <row r="367" spans="1:5" s="71" customFormat="1" ht="14.25">
      <c r="A367" s="175" t="s">
        <v>5</v>
      </c>
      <c r="B367" s="69" t="s">
        <v>218</v>
      </c>
      <c r="C367" s="72"/>
      <c r="D367" s="73"/>
      <c r="E367" s="74"/>
    </row>
    <row r="368" spans="1:5" s="71" customFormat="1" ht="14.25">
      <c r="A368" s="176"/>
      <c r="B368" s="69" t="s">
        <v>6</v>
      </c>
      <c r="C368" s="139">
        <v>6.4</v>
      </c>
      <c r="D368" s="140"/>
      <c r="E368" s="177">
        <f>C368*D368</f>
        <v>0</v>
      </c>
    </row>
    <row r="369" spans="1:5" s="71" customFormat="1">
      <c r="A369" s="102"/>
      <c r="B369" s="69"/>
      <c r="C369" s="139"/>
      <c r="D369" s="140"/>
      <c r="E369" s="177"/>
    </row>
    <row r="370" spans="1:5" s="71" customFormat="1">
      <c r="A370" s="64">
        <f>MAX(A348:A366)+0.01</f>
        <v>5.1499999999999968</v>
      </c>
      <c r="B370" s="63" t="s">
        <v>215</v>
      </c>
      <c r="C370" s="72"/>
      <c r="D370" s="73"/>
      <c r="E370" s="74"/>
    </row>
    <row r="371" spans="1:5" s="71" customFormat="1" ht="57">
      <c r="A371" s="62"/>
      <c r="B371" s="69" t="s">
        <v>219</v>
      </c>
      <c r="C371" s="72"/>
      <c r="D371" s="73"/>
      <c r="E371" s="74"/>
    </row>
    <row r="372" spans="1:5" s="71" customFormat="1" ht="28.5">
      <c r="A372" s="175" t="s">
        <v>5</v>
      </c>
      <c r="B372" s="69" t="s">
        <v>220</v>
      </c>
      <c r="C372" s="72"/>
      <c r="D372" s="73"/>
      <c r="E372" s="74"/>
    </row>
    <row r="373" spans="1:5" s="71" customFormat="1">
      <c r="A373" s="102"/>
      <c r="B373" s="69" t="s">
        <v>6</v>
      </c>
      <c r="C373" s="139">
        <v>14</v>
      </c>
      <c r="D373" s="140"/>
      <c r="E373" s="177">
        <f>C373*D373</f>
        <v>0</v>
      </c>
    </row>
    <row r="374" spans="1:5" s="71" customFormat="1">
      <c r="A374" s="148"/>
      <c r="B374" s="149"/>
      <c r="C374" s="68"/>
      <c r="D374" s="70"/>
      <c r="E374" s="66"/>
    </row>
    <row r="375" spans="1:5">
      <c r="A375" s="178"/>
      <c r="B375" s="179"/>
      <c r="C375" s="180"/>
      <c r="D375" s="181"/>
      <c r="E375" s="182"/>
    </row>
    <row r="376" spans="1:5" ht="15.75" thickBot="1">
      <c r="A376" s="146"/>
      <c r="B376" s="98" t="s">
        <v>1</v>
      </c>
      <c r="C376" s="99"/>
      <c r="D376" s="100"/>
      <c r="E376" s="101">
        <f>SUM(E301:E375)</f>
        <v>0</v>
      </c>
    </row>
    <row r="377" spans="1:5">
      <c r="A377" s="102"/>
      <c r="B377" s="103"/>
      <c r="C377" s="104"/>
      <c r="D377" s="105"/>
      <c r="E377" s="106"/>
    </row>
    <row r="378" spans="1:5">
      <c r="A378" s="183">
        <v>7</v>
      </c>
      <c r="B378" s="58" t="s">
        <v>63</v>
      </c>
      <c r="C378" s="107"/>
      <c r="D378" s="52"/>
      <c r="E378" s="108"/>
    </row>
    <row r="379" spans="1:5">
      <c r="A379" s="62"/>
      <c r="B379" s="63"/>
      <c r="C379" s="59"/>
      <c r="E379" s="61"/>
    </row>
    <row r="380" spans="1:5">
      <c r="A380" s="62"/>
      <c r="B380" s="58" t="s">
        <v>94</v>
      </c>
      <c r="C380" s="59"/>
      <c r="E380" s="61"/>
    </row>
    <row r="381" spans="1:5">
      <c r="A381" s="62"/>
      <c r="B381" s="58"/>
      <c r="C381" s="59"/>
      <c r="E381" s="61"/>
    </row>
    <row r="382" spans="1:5">
      <c r="A382" s="64">
        <f>MAX(A375:A381)+0.01</f>
        <v>7.01</v>
      </c>
      <c r="B382" s="63" t="s">
        <v>64</v>
      </c>
      <c r="C382" s="59"/>
      <c r="E382" s="61"/>
    </row>
    <row r="383" spans="1:5">
      <c r="A383" s="62"/>
      <c r="B383" s="63" t="s">
        <v>65</v>
      </c>
      <c r="C383" s="59"/>
      <c r="E383" s="61"/>
    </row>
    <row r="384" spans="1:5">
      <c r="A384" s="62"/>
      <c r="B384" s="63" t="s">
        <v>66</v>
      </c>
      <c r="C384" s="59">
        <v>25</v>
      </c>
      <c r="E384" s="61">
        <f>C384*D384</f>
        <v>0</v>
      </c>
    </row>
    <row r="385" spans="1:5">
      <c r="A385" s="62"/>
      <c r="B385" s="63"/>
      <c r="C385" s="59"/>
      <c r="E385" s="61"/>
    </row>
    <row r="386" spans="1:5">
      <c r="A386" s="64">
        <f>MAX(A375:A385)+0.01</f>
        <v>7.02</v>
      </c>
      <c r="B386" s="63" t="s">
        <v>67</v>
      </c>
      <c r="C386" s="59"/>
      <c r="E386" s="61"/>
    </row>
    <row r="387" spans="1:5">
      <c r="A387" s="62"/>
      <c r="B387" s="63" t="s">
        <v>68</v>
      </c>
      <c r="C387" s="59"/>
      <c r="E387" s="61"/>
    </row>
    <row r="388" spans="1:5">
      <c r="A388" s="62"/>
      <c r="B388" s="63" t="s">
        <v>66</v>
      </c>
      <c r="C388" s="59">
        <v>6</v>
      </c>
      <c r="E388" s="61">
        <f>C388*D388</f>
        <v>0</v>
      </c>
    </row>
    <row r="389" spans="1:5">
      <c r="A389" s="62"/>
      <c r="B389" s="63"/>
      <c r="C389" s="59"/>
      <c r="E389" s="61"/>
    </row>
    <row r="390" spans="1:5">
      <c r="A390" s="64">
        <f>MAX(A375:A389)+0.01</f>
        <v>7.0299999999999994</v>
      </c>
      <c r="B390" s="63" t="s">
        <v>67</v>
      </c>
      <c r="C390" s="59"/>
      <c r="E390" s="61"/>
    </row>
    <row r="391" spans="1:5">
      <c r="A391" s="62"/>
      <c r="B391" s="63" t="s">
        <v>127</v>
      </c>
      <c r="C391" s="59"/>
      <c r="E391" s="61"/>
    </row>
    <row r="392" spans="1:5">
      <c r="A392" s="62" t="s">
        <v>5</v>
      </c>
      <c r="B392" s="63" t="s">
        <v>129</v>
      </c>
      <c r="C392" s="59"/>
      <c r="E392" s="61"/>
    </row>
    <row r="393" spans="1:5">
      <c r="A393" s="62"/>
      <c r="B393" s="63" t="s">
        <v>66</v>
      </c>
      <c r="C393" s="59">
        <v>2</v>
      </c>
      <c r="E393" s="61">
        <f>C393*D393</f>
        <v>0</v>
      </c>
    </row>
    <row r="394" spans="1:5">
      <c r="A394" s="62" t="s">
        <v>5</v>
      </c>
      <c r="B394" s="63" t="s">
        <v>128</v>
      </c>
      <c r="C394" s="59"/>
      <c r="E394" s="61"/>
    </row>
    <row r="395" spans="1:5">
      <c r="A395" s="62"/>
      <c r="B395" s="63" t="s">
        <v>66</v>
      </c>
      <c r="C395" s="59">
        <v>2</v>
      </c>
      <c r="E395" s="61">
        <f>C395*D395</f>
        <v>0</v>
      </c>
    </row>
    <row r="396" spans="1:5">
      <c r="A396" s="62" t="s">
        <v>5</v>
      </c>
      <c r="B396" s="63" t="s">
        <v>130</v>
      </c>
      <c r="C396" s="59"/>
      <c r="E396" s="61"/>
    </row>
    <row r="397" spans="1:5">
      <c r="A397" s="62"/>
      <c r="B397" s="63" t="s">
        <v>66</v>
      </c>
      <c r="C397" s="59">
        <v>2</v>
      </c>
      <c r="E397" s="61">
        <f>C397*D397</f>
        <v>0</v>
      </c>
    </row>
    <row r="398" spans="1:5">
      <c r="A398" s="62" t="s">
        <v>5</v>
      </c>
      <c r="B398" s="63" t="s">
        <v>221</v>
      </c>
      <c r="C398" s="59"/>
      <c r="E398" s="61"/>
    </row>
    <row r="399" spans="1:5">
      <c r="A399" s="62"/>
      <c r="B399" s="63" t="s">
        <v>66</v>
      </c>
      <c r="C399" s="59">
        <v>2</v>
      </c>
      <c r="E399" s="61">
        <f>C399*D399</f>
        <v>0</v>
      </c>
    </row>
    <row r="400" spans="1:5">
      <c r="A400" s="62"/>
      <c r="B400" s="63"/>
      <c r="C400" s="59"/>
      <c r="E400" s="61"/>
    </row>
    <row r="401" spans="1:6">
      <c r="A401" s="64">
        <f>MAX(A375:A400)+0.01</f>
        <v>7.0399999999999991</v>
      </c>
      <c r="B401" s="63" t="s">
        <v>2</v>
      </c>
      <c r="C401" s="59"/>
      <c r="E401" s="61"/>
    </row>
    <row r="402" spans="1:6">
      <c r="A402" s="62"/>
      <c r="B402" s="63" t="s">
        <v>69</v>
      </c>
      <c r="C402" s="59"/>
      <c r="E402" s="61"/>
    </row>
    <row r="403" spans="1:6">
      <c r="A403" s="62"/>
      <c r="B403" s="63" t="s">
        <v>0</v>
      </c>
      <c r="C403" s="59">
        <v>1</v>
      </c>
      <c r="E403" s="61">
        <f>C403*D403</f>
        <v>0</v>
      </c>
      <c r="F403" s="195"/>
    </row>
    <row r="404" spans="1:6">
      <c r="A404" s="62"/>
      <c r="B404" s="63"/>
      <c r="C404" s="59"/>
      <c r="E404" s="61"/>
    </row>
    <row r="405" spans="1:6">
      <c r="A405" s="64">
        <f>MAX(A376:A404)+0.01</f>
        <v>7.0499999999999989</v>
      </c>
      <c r="B405" s="63" t="s">
        <v>70</v>
      </c>
      <c r="C405" s="59"/>
      <c r="E405" s="61"/>
    </row>
    <row r="406" spans="1:6">
      <c r="A406" s="62"/>
      <c r="B406" s="63" t="s">
        <v>71</v>
      </c>
      <c r="C406" s="59"/>
      <c r="E406" s="61"/>
    </row>
    <row r="407" spans="1:6" ht="57">
      <c r="A407" s="62" t="s">
        <v>5</v>
      </c>
      <c r="B407" s="63" t="s">
        <v>832</v>
      </c>
      <c r="C407" s="59"/>
      <c r="E407" s="61"/>
    </row>
    <row r="408" spans="1:6">
      <c r="A408" s="62"/>
      <c r="B408" s="63" t="s">
        <v>0</v>
      </c>
      <c r="C408" s="59">
        <v>1</v>
      </c>
      <c r="E408" s="61">
        <f>C408*D408</f>
        <v>0</v>
      </c>
      <c r="F408" s="195"/>
    </row>
    <row r="409" spans="1:6">
      <c r="A409" s="184"/>
      <c r="B409" s="185"/>
      <c r="C409" s="186"/>
      <c r="D409" s="187"/>
      <c r="E409" s="188"/>
    </row>
    <row r="410" spans="1:6" ht="15.75" thickBot="1">
      <c r="A410" s="146"/>
      <c r="B410" s="98" t="s">
        <v>72</v>
      </c>
      <c r="C410" s="99"/>
      <c r="D410" s="100"/>
      <c r="E410" s="101">
        <f>SUM(E382:E408)</f>
        <v>0</v>
      </c>
    </row>
    <row r="655" spans="1:5" ht="14.25">
      <c r="A655" s="189"/>
      <c r="B655" s="95"/>
      <c r="C655" s="27"/>
      <c r="D655" s="96"/>
      <c r="E655" s="27"/>
    </row>
    <row r="660" spans="1:5" ht="14.25">
      <c r="A660" s="189"/>
      <c r="B660" s="95"/>
      <c r="C660" s="27"/>
      <c r="D660" s="96"/>
      <c r="E660" s="27"/>
    </row>
    <row r="713" spans="1:5" ht="14.25">
      <c r="A713" s="189"/>
      <c r="B713" s="95"/>
      <c r="C713" s="27"/>
      <c r="D713" s="96"/>
      <c r="E713" s="27"/>
    </row>
    <row r="723" spans="1:5" ht="14.25">
      <c r="A723" s="189"/>
      <c r="B723" s="95"/>
      <c r="C723" s="27"/>
      <c r="D723" s="96"/>
      <c r="E723" s="27"/>
    </row>
  </sheetData>
  <sheetProtection selectLockedCells="1" selectUnlockedCells="1"/>
  <mergeCells count="2">
    <mergeCell ref="A1:D1"/>
    <mergeCell ref="A2:E2"/>
  </mergeCells>
  <phoneticPr fontId="9" type="noConversion"/>
  <dataValidations count="2">
    <dataValidation type="custom" allowBlank="1" showInputMessage="1" showErrorMessage="1" error="Cene je potrebno vnesti na dve decimalni mesti zaokroženo." sqref="C7:C33 D7:E410 C35:C410" xr:uid="{00000000-0002-0000-0100-000000000000}">
      <formula1>C7=ROUND(C7,2)</formula1>
    </dataValidation>
    <dataValidation type="custom" allowBlank="1" showInputMessage="1" showErrorMessage="1" error="Cene je potrebno vnesti na tri decimalna mesta zaokroženo." sqref="C34" xr:uid="{00000000-0002-0000-0100-000001000000}">
      <formula1>C34=ROUND(C34,3)</formula1>
    </dataValidation>
  </dataValidations>
  <printOptions horizontalCentered="1"/>
  <pageMargins left="0.98425196850393704" right="0.59055118110236227" top="0.98425196850393704" bottom="0.59055118110236227" header="0.74803149606299213" footer="0.31496062992125984"/>
  <pageSetup paperSize="9" scale="82" firstPageNumber="3" fitToWidth="0" fitToHeight="0" orientation="portrait" r:id="rId1"/>
  <headerFooter alignWithMargins="0">
    <oddHeader>&amp;RCESTA I. FAZA</oddHeader>
    <oddFooter>&amp;L&amp;8Izgradnja pločnika Kalin - Obrežje ob R3-675/1481, Mokrice - Obrežje - Slovenska vas od km 1.504 do km 2.645&amp;RStran &amp;P od &amp;N</oddFooter>
  </headerFooter>
  <rowBreaks count="10" manualBreakCount="10">
    <brk id="25" max="16383" man="1"/>
    <brk id="109" max="16383" man="1"/>
    <brk id="120" max="16383" man="1"/>
    <brk id="157" max="16383" man="1"/>
    <brk id="184" max="16383" man="1"/>
    <brk id="231" max="16383" man="1"/>
    <brk id="272" max="16383" man="1"/>
    <brk id="312" max="16383" man="1"/>
    <brk id="348" max="16383" man="1"/>
    <brk id="37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3:E179"/>
  <sheetViews>
    <sheetView view="pageBreakPreview" topLeftCell="A16" zoomScale="115" zoomScaleNormal="70" zoomScaleSheetLayoutView="115" workbookViewId="0">
      <selection activeCell="D174" sqref="D174"/>
    </sheetView>
  </sheetViews>
  <sheetFormatPr defaultColWidth="8.85546875" defaultRowHeight="15"/>
  <cols>
    <col min="1" max="1" width="6.7109375" style="203" customWidth="1"/>
    <col min="2" max="2" width="40.7109375" style="204" customWidth="1"/>
    <col min="3" max="3" width="8.7109375" style="205" customWidth="1"/>
    <col min="4" max="4" width="12.7109375" style="206" customWidth="1"/>
    <col min="5" max="5" width="15.7109375" style="206" customWidth="1"/>
    <col min="6" max="16384" width="8.85546875" style="204"/>
  </cols>
  <sheetData>
    <row r="3" spans="1:5" s="220" customFormat="1">
      <c r="A3" s="203" t="s">
        <v>263</v>
      </c>
      <c r="C3" s="247"/>
      <c r="D3" s="248"/>
      <c r="E3" s="248" t="s">
        <v>149</v>
      </c>
    </row>
    <row r="4" spans="1:5" s="220" customFormat="1">
      <c r="A4" s="203"/>
      <c r="C4" s="247"/>
      <c r="D4" s="248"/>
      <c r="E4" s="248"/>
    </row>
    <row r="5" spans="1:5" ht="15.75" thickBot="1"/>
    <row r="6" spans="1:5" ht="15.75" thickBot="1">
      <c r="A6" s="207" t="s">
        <v>58</v>
      </c>
      <c r="B6" s="33" t="s">
        <v>59</v>
      </c>
      <c r="C6" s="33"/>
      <c r="D6" s="33"/>
      <c r="E6" s="34" t="s">
        <v>60</v>
      </c>
    </row>
    <row r="7" spans="1:5">
      <c r="A7" s="203">
        <v>1</v>
      </c>
      <c r="B7" s="204" t="s">
        <v>49</v>
      </c>
      <c r="E7" s="206">
        <f>E41</f>
        <v>0</v>
      </c>
    </row>
    <row r="8" spans="1:5">
      <c r="A8" s="208">
        <v>2</v>
      </c>
      <c r="B8" s="209" t="s">
        <v>35</v>
      </c>
      <c r="C8" s="210"/>
      <c r="D8" s="211"/>
      <c r="E8" s="211">
        <f>E88</f>
        <v>0</v>
      </c>
    </row>
    <row r="9" spans="1:5" ht="15.75" thickBot="1">
      <c r="A9" s="212">
        <v>4</v>
      </c>
      <c r="B9" s="213" t="s">
        <v>264</v>
      </c>
      <c r="C9" s="214"/>
      <c r="D9" s="215"/>
      <c r="E9" s="215">
        <f>E178</f>
        <v>0</v>
      </c>
    </row>
    <row r="10" spans="1:5" s="220" customFormat="1">
      <c r="A10" s="216"/>
      <c r="B10" s="217" t="s">
        <v>144</v>
      </c>
      <c r="C10" s="218"/>
      <c r="D10" s="219"/>
      <c r="E10" s="219">
        <f>SUM(E7:E9)</f>
        <v>0</v>
      </c>
    </row>
    <row r="12" spans="1:5">
      <c r="A12" s="249" t="s">
        <v>142</v>
      </c>
    </row>
    <row r="13" spans="1:5" ht="57">
      <c r="A13" s="250" t="s">
        <v>150</v>
      </c>
      <c r="B13" s="202" t="s">
        <v>96</v>
      </c>
    </row>
    <row r="14" spans="1:5" ht="85.5">
      <c r="A14" s="250" t="s">
        <v>151</v>
      </c>
      <c r="B14" s="202" t="s">
        <v>143</v>
      </c>
    </row>
    <row r="15" spans="1:5" ht="85.5">
      <c r="A15" s="250" t="s">
        <v>152</v>
      </c>
      <c r="B15" s="202" t="s">
        <v>97</v>
      </c>
    </row>
    <row r="16" spans="1:5" ht="71.25">
      <c r="A16" s="250" t="s">
        <v>153</v>
      </c>
      <c r="B16" s="202" t="s">
        <v>98</v>
      </c>
    </row>
    <row r="17" spans="1:5" ht="57">
      <c r="A17" s="250" t="s">
        <v>154</v>
      </c>
      <c r="B17" s="221" t="s">
        <v>361</v>
      </c>
    </row>
    <row r="18" spans="1:5" ht="28.5">
      <c r="A18" s="158" t="s">
        <v>834</v>
      </c>
      <c r="B18" s="604" t="s">
        <v>835</v>
      </c>
    </row>
    <row r="25" spans="1:5" ht="16.5" customHeight="1">
      <c r="A25" s="222" t="s">
        <v>55</v>
      </c>
      <c r="B25" s="223" t="s">
        <v>54</v>
      </c>
      <c r="C25" s="224" t="s">
        <v>53</v>
      </c>
      <c r="D25" s="632" t="s">
        <v>52</v>
      </c>
      <c r="E25" s="225" t="s">
        <v>51</v>
      </c>
    </row>
    <row r="26" spans="1:5">
      <c r="A26" s="222"/>
      <c r="B26" s="223" t="s">
        <v>50</v>
      </c>
      <c r="C26" s="224"/>
      <c r="D26" s="632"/>
      <c r="E26" s="225"/>
    </row>
    <row r="28" spans="1:5">
      <c r="A28" s="203">
        <v>1</v>
      </c>
      <c r="B28" s="226" t="s">
        <v>49</v>
      </c>
    </row>
    <row r="29" spans="1:5">
      <c r="B29" s="227"/>
    </row>
    <row r="30" spans="1:5">
      <c r="B30" s="226" t="s">
        <v>48</v>
      </c>
    </row>
    <row r="31" spans="1:5">
      <c r="B31" s="227"/>
    </row>
    <row r="32" spans="1:5">
      <c r="A32" s="64">
        <f>MAX(A28:A31)+0.01</f>
        <v>1.01</v>
      </c>
      <c r="B32" s="226" t="s">
        <v>265</v>
      </c>
    </row>
    <row r="33" spans="1:5" ht="28.5">
      <c r="B33" s="227" t="s">
        <v>266</v>
      </c>
    </row>
    <row r="34" spans="1:5">
      <c r="B34" s="63" t="s">
        <v>267</v>
      </c>
      <c r="C34" s="205">
        <v>9.2999999999999999E-2</v>
      </c>
      <c r="E34" s="206">
        <f>C34*D34</f>
        <v>0</v>
      </c>
    </row>
    <row r="35" spans="1:5">
      <c r="B35" s="227"/>
    </row>
    <row r="36" spans="1:5">
      <c r="A36" s="64">
        <f>MAX(A32:A35)+0.01</f>
        <v>1.02</v>
      </c>
      <c r="B36" s="226" t="s">
        <v>268</v>
      </c>
    </row>
    <row r="37" spans="1:5" ht="28.5">
      <c r="B37" s="227" t="s">
        <v>269</v>
      </c>
    </row>
    <row r="38" spans="1:5">
      <c r="B38" s="227" t="s">
        <v>4</v>
      </c>
      <c r="C38" s="205">
        <v>6</v>
      </c>
      <c r="E38" s="206">
        <f>C38*D38</f>
        <v>0</v>
      </c>
    </row>
    <row r="39" spans="1:5">
      <c r="B39" s="227"/>
    </row>
    <row r="40" spans="1:5">
      <c r="A40" s="228"/>
      <c r="B40" s="229"/>
      <c r="C40" s="230"/>
      <c r="D40" s="231"/>
      <c r="E40" s="231"/>
    </row>
    <row r="41" spans="1:5" ht="15.75" thickBot="1">
      <c r="A41" s="232" t="s">
        <v>36</v>
      </c>
      <c r="B41" s="233"/>
      <c r="C41" s="234"/>
      <c r="D41" s="235"/>
      <c r="E41" s="236">
        <f>SUM(E27:E40)</f>
        <v>0</v>
      </c>
    </row>
    <row r="44" spans="1:5">
      <c r="A44" s="203">
        <v>2</v>
      </c>
      <c r="B44" s="220" t="s">
        <v>35</v>
      </c>
    </row>
    <row r="45" spans="1:5">
      <c r="B45" s="220"/>
    </row>
    <row r="46" spans="1:5">
      <c r="B46" s="58" t="s">
        <v>34</v>
      </c>
    </row>
    <row r="48" spans="1:5">
      <c r="A48" s="64">
        <f>MAX(A44:A47)+0.01</f>
        <v>2.0099999999999998</v>
      </c>
      <c r="B48" s="226" t="s">
        <v>2</v>
      </c>
    </row>
    <row r="49" spans="1:5" ht="57">
      <c r="B49" s="227" t="s">
        <v>270</v>
      </c>
    </row>
    <row r="50" spans="1:5" ht="28.5">
      <c r="A50" s="62" t="s">
        <v>5</v>
      </c>
      <c r="B50" s="227" t="s">
        <v>271</v>
      </c>
    </row>
    <row r="51" spans="1:5" ht="16.5">
      <c r="A51" s="62"/>
      <c r="B51" s="63" t="s">
        <v>376</v>
      </c>
      <c r="C51" s="205">
        <v>77.430000000000007</v>
      </c>
      <c r="E51" s="206">
        <f>C51*D51</f>
        <v>0</v>
      </c>
    </row>
    <row r="53" spans="1:5">
      <c r="A53" s="64">
        <f>MAX(A47:A52)+0.01</f>
        <v>2.0199999999999996</v>
      </c>
      <c r="B53" s="150" t="s">
        <v>272</v>
      </c>
    </row>
    <row r="54" spans="1:5" ht="71.25">
      <c r="B54" s="227" t="s">
        <v>273</v>
      </c>
    </row>
    <row r="55" spans="1:5" ht="57">
      <c r="A55" s="62" t="s">
        <v>5</v>
      </c>
      <c r="B55" s="227" t="s">
        <v>274</v>
      </c>
    </row>
    <row r="56" spans="1:5" ht="16.5">
      <c r="A56" s="62"/>
      <c r="B56" s="63" t="s">
        <v>376</v>
      </c>
      <c r="C56" s="205">
        <v>49.5</v>
      </c>
      <c r="E56" s="206">
        <f>C56*D56</f>
        <v>0</v>
      </c>
    </row>
    <row r="57" spans="1:5">
      <c r="A57" s="62"/>
      <c r="B57" s="63"/>
    </row>
    <row r="58" spans="1:5">
      <c r="A58" s="64">
        <f>MAX(A49:A57)+0.01</f>
        <v>2.0299999999999994</v>
      </c>
      <c r="B58" s="150" t="s">
        <v>275</v>
      </c>
    </row>
    <row r="59" spans="1:5" ht="57">
      <c r="B59" s="227" t="s">
        <v>276</v>
      </c>
    </row>
    <row r="60" spans="1:5" ht="57">
      <c r="A60" s="62" t="s">
        <v>5</v>
      </c>
      <c r="B60" s="227" t="s">
        <v>277</v>
      </c>
    </row>
    <row r="61" spans="1:5" ht="16.5">
      <c r="A61" s="62"/>
      <c r="B61" s="63" t="s">
        <v>376</v>
      </c>
      <c r="C61" s="205">
        <v>14</v>
      </c>
      <c r="E61" s="206">
        <f>C61*D61</f>
        <v>0</v>
      </c>
    </row>
    <row r="62" spans="1:5">
      <c r="A62" s="62"/>
      <c r="B62" s="63"/>
    </row>
    <row r="63" spans="1:5">
      <c r="A63" s="64">
        <f>MAX(A54:A62)+0.01</f>
        <v>2.0399999999999991</v>
      </c>
      <c r="B63" s="150" t="s">
        <v>278</v>
      </c>
    </row>
    <row r="64" spans="1:5" ht="71.25">
      <c r="B64" s="227" t="s">
        <v>279</v>
      </c>
    </row>
    <row r="65" spans="1:5" ht="57">
      <c r="A65" s="62" t="s">
        <v>5</v>
      </c>
      <c r="B65" s="227" t="s">
        <v>274</v>
      </c>
      <c r="C65" s="237"/>
      <c r="D65" s="238"/>
      <c r="E65" s="238"/>
    </row>
    <row r="66" spans="1:5" ht="16.5">
      <c r="A66" s="62"/>
      <c r="B66" s="63" t="s">
        <v>376</v>
      </c>
      <c r="C66" s="237">
        <v>5.75</v>
      </c>
      <c r="D66" s="238"/>
      <c r="E66" s="238">
        <f>C66*D66</f>
        <v>0</v>
      </c>
    </row>
    <row r="67" spans="1:5">
      <c r="A67" s="239"/>
      <c r="B67" s="240"/>
      <c r="C67" s="237"/>
      <c r="D67" s="238"/>
      <c r="E67" s="238"/>
    </row>
    <row r="68" spans="1:5">
      <c r="A68" s="64">
        <f>MAX(A59:A67)+0.01</f>
        <v>2.0499999999999989</v>
      </c>
      <c r="B68" s="226" t="s">
        <v>280</v>
      </c>
      <c r="C68" s="237"/>
      <c r="D68" s="238"/>
      <c r="E68" s="238"/>
    </row>
    <row r="69" spans="1:5" ht="28.5">
      <c r="A69" s="239"/>
      <c r="B69" s="227" t="s">
        <v>281</v>
      </c>
      <c r="C69" s="237"/>
      <c r="D69" s="238"/>
      <c r="E69" s="238"/>
    </row>
    <row r="70" spans="1:5" ht="16.5">
      <c r="A70" s="239"/>
      <c r="B70" s="63" t="s">
        <v>376</v>
      </c>
      <c r="C70" s="237">
        <v>1.2</v>
      </c>
      <c r="D70" s="238"/>
      <c r="E70" s="238">
        <f>C70*D70</f>
        <v>0</v>
      </c>
    </row>
    <row r="71" spans="1:5">
      <c r="A71" s="239"/>
      <c r="B71" s="240"/>
      <c r="C71" s="237"/>
      <c r="D71" s="238"/>
      <c r="E71" s="238"/>
    </row>
    <row r="72" spans="1:5" ht="30">
      <c r="A72" s="239"/>
      <c r="B72" s="58" t="s">
        <v>85</v>
      </c>
      <c r="C72" s="237"/>
      <c r="D72" s="238"/>
      <c r="E72" s="238"/>
    </row>
    <row r="73" spans="1:5">
      <c r="A73" s="239"/>
      <c r="B73" s="240"/>
      <c r="C73" s="237"/>
      <c r="D73" s="238"/>
      <c r="E73" s="238"/>
    </row>
    <row r="74" spans="1:5">
      <c r="A74" s="64">
        <f>MAX(A65:A73)+0.01</f>
        <v>2.0599999999999987</v>
      </c>
      <c r="B74" s="226" t="s">
        <v>2</v>
      </c>
      <c r="C74" s="237"/>
      <c r="D74" s="238"/>
      <c r="E74" s="238"/>
    </row>
    <row r="75" spans="1:5" ht="42.75">
      <c r="A75" s="62" t="s">
        <v>5</v>
      </c>
      <c r="B75" s="227" t="s">
        <v>282</v>
      </c>
      <c r="C75" s="237"/>
      <c r="D75" s="238"/>
      <c r="E75" s="238"/>
    </row>
    <row r="76" spans="1:5" ht="16.5">
      <c r="A76" s="62"/>
      <c r="B76" s="63" t="s">
        <v>376</v>
      </c>
      <c r="C76" s="237">
        <v>17</v>
      </c>
      <c r="D76" s="238"/>
      <c r="E76" s="238">
        <f>C76*D76</f>
        <v>0</v>
      </c>
    </row>
    <row r="77" spans="1:5">
      <c r="A77" s="239"/>
      <c r="B77" s="240"/>
      <c r="C77" s="237"/>
      <c r="D77" s="238"/>
      <c r="E77" s="238"/>
    </row>
    <row r="78" spans="1:5">
      <c r="A78" s="64">
        <f>MAX(A72:A77)+0.01</f>
        <v>2.0699999999999985</v>
      </c>
      <c r="B78" s="226" t="s">
        <v>2</v>
      </c>
      <c r="C78" s="237"/>
      <c r="D78" s="238"/>
      <c r="E78" s="238"/>
    </row>
    <row r="79" spans="1:5" ht="57">
      <c r="A79" s="62" t="s">
        <v>5</v>
      </c>
      <c r="B79" s="227" t="s">
        <v>283</v>
      </c>
      <c r="C79" s="237"/>
      <c r="D79" s="238"/>
      <c r="E79" s="238"/>
    </row>
    <row r="80" spans="1:5" ht="16.5">
      <c r="A80" s="62"/>
      <c r="B80" s="63" t="s">
        <v>376</v>
      </c>
      <c r="C80" s="237">
        <v>60</v>
      </c>
      <c r="D80" s="238"/>
      <c r="E80" s="238">
        <f>C80*D80</f>
        <v>0</v>
      </c>
    </row>
    <row r="81" spans="1:5">
      <c r="A81" s="239"/>
      <c r="B81" s="117"/>
      <c r="C81" s="237"/>
      <c r="D81" s="238"/>
      <c r="E81" s="238"/>
    </row>
    <row r="82" spans="1:5">
      <c r="A82" s="64">
        <f>MAX(A76:A81)+0.01</f>
        <v>2.0799999999999983</v>
      </c>
      <c r="B82" s="226" t="s">
        <v>284</v>
      </c>
      <c r="C82" s="237"/>
      <c r="D82" s="238"/>
      <c r="E82" s="238"/>
    </row>
    <row r="83" spans="1:5" ht="28.5">
      <c r="A83" s="239"/>
      <c r="B83" s="227" t="s">
        <v>285</v>
      </c>
      <c r="C83" s="237"/>
      <c r="D83" s="238"/>
      <c r="E83" s="238"/>
    </row>
    <row r="84" spans="1:5" ht="42.75">
      <c r="A84" s="62" t="s">
        <v>5</v>
      </c>
      <c r="B84" s="227" t="s">
        <v>286</v>
      </c>
      <c r="C84" s="237"/>
      <c r="D84" s="238"/>
      <c r="E84" s="238"/>
    </row>
    <row r="85" spans="1:5" ht="16.5">
      <c r="A85" s="62"/>
      <c r="B85" s="63" t="s">
        <v>376</v>
      </c>
      <c r="C85" s="237">
        <v>20</v>
      </c>
      <c r="D85" s="238"/>
      <c r="E85" s="238">
        <f>C85*D85</f>
        <v>0</v>
      </c>
    </row>
    <row r="86" spans="1:5">
      <c r="A86" s="62"/>
      <c r="B86" s="63"/>
      <c r="C86" s="237"/>
      <c r="D86" s="238"/>
      <c r="E86" s="238"/>
    </row>
    <row r="87" spans="1:5">
      <c r="A87" s="241"/>
      <c r="B87" s="242"/>
      <c r="C87" s="243"/>
      <c r="D87" s="244"/>
      <c r="E87" s="244"/>
    </row>
    <row r="88" spans="1:5" ht="15.75" thickBot="1">
      <c r="A88" s="232" t="s">
        <v>22</v>
      </c>
      <c r="B88" s="233"/>
      <c r="C88" s="234"/>
      <c r="D88" s="235"/>
      <c r="E88" s="236">
        <f>SUM(E47:E87)</f>
        <v>0</v>
      </c>
    </row>
    <row r="89" spans="1:5">
      <c r="A89" s="239"/>
      <c r="B89" s="240"/>
      <c r="C89" s="237"/>
      <c r="D89" s="238"/>
      <c r="E89" s="238"/>
    </row>
    <row r="90" spans="1:5">
      <c r="A90" s="239"/>
      <c r="B90" s="240"/>
      <c r="C90" s="237"/>
      <c r="D90" s="238"/>
      <c r="E90" s="238"/>
    </row>
    <row r="91" spans="1:5">
      <c r="A91" s="239">
        <v>4</v>
      </c>
      <c r="B91" s="245" t="s">
        <v>264</v>
      </c>
      <c r="C91" s="237"/>
      <c r="D91" s="238"/>
      <c r="E91" s="238"/>
    </row>
    <row r="92" spans="1:5">
      <c r="A92" s="239"/>
      <c r="B92" s="240"/>
      <c r="C92" s="237"/>
      <c r="D92" s="238"/>
      <c r="E92" s="238"/>
    </row>
    <row r="93" spans="1:5">
      <c r="A93" s="239"/>
      <c r="B93" s="245" t="s">
        <v>287</v>
      </c>
      <c r="C93" s="237"/>
      <c r="D93" s="238"/>
      <c r="E93" s="238"/>
    </row>
    <row r="94" spans="1:5">
      <c r="A94" s="239"/>
      <c r="B94" s="240"/>
      <c r="C94" s="237"/>
      <c r="D94" s="238"/>
      <c r="E94" s="238"/>
    </row>
    <row r="95" spans="1:5">
      <c r="A95" s="64">
        <f>MAX(A91:A94)+0.01</f>
        <v>4.01</v>
      </c>
      <c r="B95" s="58" t="s">
        <v>288</v>
      </c>
      <c r="C95" s="237"/>
      <c r="D95" s="238"/>
      <c r="E95" s="238"/>
    </row>
    <row r="96" spans="1:5" ht="57">
      <c r="A96" s="239"/>
      <c r="B96" s="227" t="s">
        <v>289</v>
      </c>
      <c r="C96" s="237"/>
      <c r="D96" s="238"/>
      <c r="E96" s="238"/>
    </row>
    <row r="97" spans="1:5" ht="28.5">
      <c r="A97" s="62" t="s">
        <v>5</v>
      </c>
      <c r="B97" s="63" t="s">
        <v>367</v>
      </c>
      <c r="C97" s="237"/>
      <c r="D97" s="238"/>
      <c r="E97" s="238"/>
    </row>
    <row r="98" spans="1:5" ht="16.5">
      <c r="A98" s="239"/>
      <c r="B98" s="117" t="s">
        <v>377</v>
      </c>
      <c r="C98" s="237">
        <v>40</v>
      </c>
      <c r="D98" s="238"/>
      <c r="E98" s="238">
        <f>C98*D98</f>
        <v>0</v>
      </c>
    </row>
    <row r="99" spans="1:5">
      <c r="A99" s="239"/>
      <c r="B99" s="240"/>
      <c r="C99" s="237"/>
      <c r="D99" s="238"/>
      <c r="E99" s="238"/>
    </row>
    <row r="100" spans="1:5">
      <c r="A100" s="64">
        <f>MAX(A91:A99)+0.01</f>
        <v>4.0199999999999996</v>
      </c>
      <c r="B100" s="58" t="s">
        <v>290</v>
      </c>
      <c r="C100" s="237"/>
      <c r="D100" s="238"/>
      <c r="E100" s="238"/>
    </row>
    <row r="101" spans="1:5" ht="57">
      <c r="A101" s="239"/>
      <c r="B101" s="227" t="s">
        <v>291</v>
      </c>
      <c r="C101" s="237"/>
      <c r="D101" s="238"/>
      <c r="E101" s="238"/>
    </row>
    <row r="102" spans="1:5" ht="28.5">
      <c r="A102" s="62" t="s">
        <v>5</v>
      </c>
      <c r="B102" s="63" t="s">
        <v>366</v>
      </c>
      <c r="C102" s="237"/>
      <c r="D102" s="238"/>
      <c r="E102" s="238"/>
    </row>
    <row r="103" spans="1:5" ht="16.5">
      <c r="A103" s="239"/>
      <c r="B103" s="117" t="s">
        <v>377</v>
      </c>
      <c r="C103" s="237">
        <v>39</v>
      </c>
      <c r="D103" s="238"/>
      <c r="E103" s="238">
        <f>C103*D103</f>
        <v>0</v>
      </c>
    </row>
    <row r="104" spans="1:5">
      <c r="A104" s="239"/>
      <c r="B104" s="63"/>
      <c r="C104" s="237"/>
      <c r="D104" s="238"/>
      <c r="E104" s="238"/>
    </row>
    <row r="105" spans="1:5">
      <c r="A105" s="64">
        <f>MAX(A100:A104)+0.01</f>
        <v>4.0299999999999994</v>
      </c>
      <c r="B105" s="226" t="s">
        <v>368</v>
      </c>
      <c r="C105" s="237"/>
      <c r="D105" s="238"/>
      <c r="E105" s="238"/>
    </row>
    <row r="106" spans="1:5" ht="42.75">
      <c r="A106" s="239"/>
      <c r="B106" s="227" t="s">
        <v>369</v>
      </c>
      <c r="C106" s="237"/>
      <c r="D106" s="238"/>
      <c r="E106" s="238"/>
    </row>
    <row r="107" spans="1:5" ht="16.5">
      <c r="A107" s="239"/>
      <c r="B107" s="117" t="s">
        <v>377</v>
      </c>
      <c r="C107" s="237">
        <v>40</v>
      </c>
      <c r="D107" s="238"/>
      <c r="E107" s="238">
        <f>C107*D107</f>
        <v>0</v>
      </c>
    </row>
    <row r="108" spans="1:5">
      <c r="A108" s="239"/>
      <c r="B108" s="63"/>
      <c r="C108" s="237"/>
      <c r="D108" s="238"/>
      <c r="E108" s="238"/>
    </row>
    <row r="109" spans="1:5">
      <c r="A109" s="64">
        <f>MAX(A104:A108)+0.01</f>
        <v>4.0399999999999991</v>
      </c>
      <c r="B109" s="226" t="s">
        <v>292</v>
      </c>
      <c r="C109" s="237"/>
      <c r="D109" s="238"/>
      <c r="E109" s="238"/>
    </row>
    <row r="110" spans="1:5" ht="42.75">
      <c r="A110" s="239"/>
      <c r="B110" s="227" t="s">
        <v>293</v>
      </c>
      <c r="C110" s="237"/>
      <c r="D110" s="238"/>
      <c r="E110" s="238"/>
    </row>
    <row r="111" spans="1:5" ht="16.5">
      <c r="A111" s="239"/>
      <c r="B111" s="117" t="s">
        <v>377</v>
      </c>
      <c r="C111" s="237">
        <v>39</v>
      </c>
      <c r="D111" s="238"/>
      <c r="E111" s="238">
        <f>C111*D111</f>
        <v>0</v>
      </c>
    </row>
    <row r="112" spans="1:5">
      <c r="A112" s="239"/>
      <c r="B112" s="227"/>
      <c r="C112" s="237"/>
      <c r="D112" s="238"/>
      <c r="E112" s="238"/>
    </row>
    <row r="113" spans="1:5">
      <c r="A113" s="64">
        <f>MAX(A100:A112)+0.01</f>
        <v>4.0499999999999989</v>
      </c>
      <c r="B113" s="226" t="s">
        <v>350</v>
      </c>
      <c r="C113" s="237"/>
      <c r="D113" s="238"/>
      <c r="E113" s="238"/>
    </row>
    <row r="114" spans="1:5" ht="28.5">
      <c r="B114" s="227" t="s">
        <v>351</v>
      </c>
      <c r="C114" s="237"/>
      <c r="D114" s="238"/>
      <c r="E114" s="238"/>
    </row>
    <row r="115" spans="1:5" ht="16.5">
      <c r="B115" s="117" t="s">
        <v>377</v>
      </c>
      <c r="C115" s="237">
        <v>39</v>
      </c>
      <c r="D115" s="238"/>
      <c r="E115" s="238">
        <f>C115*D115</f>
        <v>0</v>
      </c>
    </row>
    <row r="116" spans="1:5">
      <c r="A116" s="239"/>
      <c r="B116" s="227"/>
      <c r="C116" s="237"/>
      <c r="D116" s="238"/>
      <c r="E116" s="238"/>
    </row>
    <row r="117" spans="1:5">
      <c r="A117" s="64">
        <f>MAX(A104:A116)+0.01</f>
        <v>4.0599999999999987</v>
      </c>
      <c r="B117" s="150" t="s">
        <v>2</v>
      </c>
      <c r="C117" s="237"/>
      <c r="D117" s="238"/>
      <c r="E117" s="238"/>
    </row>
    <row r="118" spans="1:5" ht="28.5">
      <c r="A118" s="62" t="s">
        <v>5</v>
      </c>
      <c r="B118" s="227" t="s">
        <v>294</v>
      </c>
      <c r="C118" s="237"/>
      <c r="D118" s="238"/>
      <c r="E118" s="238"/>
    </row>
    <row r="119" spans="1:5" ht="16.5">
      <c r="A119" s="239"/>
      <c r="B119" s="117" t="s">
        <v>377</v>
      </c>
      <c r="C119" s="237">
        <v>39</v>
      </c>
      <c r="D119" s="238"/>
      <c r="E119" s="238">
        <f>C119*D119</f>
        <v>0</v>
      </c>
    </row>
    <row r="120" spans="1:5">
      <c r="A120" s="239"/>
      <c r="B120" s="240"/>
      <c r="C120" s="237"/>
      <c r="D120" s="238"/>
      <c r="E120" s="238"/>
    </row>
    <row r="121" spans="1:5">
      <c r="A121" s="239"/>
      <c r="B121" s="245" t="s">
        <v>295</v>
      </c>
      <c r="C121" s="237"/>
      <c r="D121" s="238"/>
      <c r="E121" s="238"/>
    </row>
    <row r="122" spans="1:5">
      <c r="A122" s="239"/>
      <c r="B122" s="240"/>
      <c r="C122" s="237"/>
      <c r="D122" s="238"/>
      <c r="E122" s="238"/>
    </row>
    <row r="123" spans="1:5">
      <c r="A123" s="64">
        <f>MAX(A111:A122)+0.01</f>
        <v>4.0699999999999985</v>
      </c>
      <c r="B123" s="150" t="s">
        <v>296</v>
      </c>
      <c r="C123" s="237"/>
      <c r="D123" s="238"/>
      <c r="E123" s="238"/>
    </row>
    <row r="124" spans="1:5" ht="57">
      <c r="A124" s="239"/>
      <c r="B124" s="227" t="s">
        <v>297</v>
      </c>
      <c r="C124" s="237"/>
      <c r="D124" s="238"/>
      <c r="E124" s="238"/>
    </row>
    <row r="125" spans="1:5" ht="28.5">
      <c r="A125" s="62" t="s">
        <v>5</v>
      </c>
      <c r="B125" s="227" t="s">
        <v>362</v>
      </c>
      <c r="C125" s="237"/>
      <c r="D125" s="238"/>
      <c r="E125" s="238"/>
    </row>
    <row r="126" spans="1:5" ht="16.5">
      <c r="A126" s="239"/>
      <c r="B126" s="117" t="s">
        <v>377</v>
      </c>
      <c r="C126" s="237">
        <v>36</v>
      </c>
      <c r="D126" s="238"/>
      <c r="E126" s="238">
        <f>C126*D126</f>
        <v>0</v>
      </c>
    </row>
    <row r="127" spans="1:5">
      <c r="A127" s="239"/>
      <c r="B127" s="78"/>
      <c r="C127" s="237"/>
      <c r="D127" s="238"/>
      <c r="E127" s="238"/>
    </row>
    <row r="128" spans="1:5">
      <c r="A128" s="64">
        <f>MAX(A123:A127)+0.01</f>
        <v>4.0799999999999983</v>
      </c>
      <c r="B128" s="150" t="s">
        <v>298</v>
      </c>
      <c r="C128" s="237"/>
      <c r="D128" s="238"/>
      <c r="E128" s="238"/>
    </row>
    <row r="129" spans="1:5" ht="57">
      <c r="A129" s="239"/>
      <c r="B129" s="227" t="s">
        <v>299</v>
      </c>
      <c r="C129" s="237"/>
      <c r="D129" s="238"/>
      <c r="E129" s="238"/>
    </row>
    <row r="130" spans="1:5" ht="28.5">
      <c r="A130" s="62" t="s">
        <v>5</v>
      </c>
      <c r="B130" s="227" t="s">
        <v>363</v>
      </c>
      <c r="C130" s="237"/>
      <c r="D130" s="238"/>
      <c r="E130" s="238"/>
    </row>
    <row r="131" spans="1:5" ht="16.5">
      <c r="A131" s="239"/>
      <c r="B131" s="117" t="s">
        <v>377</v>
      </c>
      <c r="C131" s="237">
        <v>19</v>
      </c>
      <c r="D131" s="238"/>
      <c r="E131" s="238">
        <f>C131*D131</f>
        <v>0</v>
      </c>
    </row>
    <row r="132" spans="1:5">
      <c r="A132" s="239"/>
      <c r="B132" s="117"/>
      <c r="C132" s="237"/>
      <c r="D132" s="238"/>
      <c r="E132" s="238"/>
    </row>
    <row r="133" spans="1:5">
      <c r="A133" s="64">
        <f>MAX(A127:A132)+0.01</f>
        <v>4.0899999999999981</v>
      </c>
      <c r="B133" s="150" t="s">
        <v>370</v>
      </c>
      <c r="C133" s="237"/>
      <c r="D133" s="238"/>
      <c r="E133" s="238"/>
    </row>
    <row r="134" spans="1:5" ht="28.5">
      <c r="A134" s="239"/>
      <c r="B134" s="227" t="s">
        <v>371</v>
      </c>
      <c r="C134" s="237"/>
      <c r="D134" s="238"/>
      <c r="E134" s="238"/>
    </row>
    <row r="135" spans="1:5" ht="16.5">
      <c r="A135" s="239"/>
      <c r="B135" s="117" t="s">
        <v>377</v>
      </c>
      <c r="C135" s="237">
        <v>55</v>
      </c>
      <c r="D135" s="238"/>
      <c r="E135" s="238">
        <f>C135*D135</f>
        <v>0</v>
      </c>
    </row>
    <row r="136" spans="1:5">
      <c r="A136" s="239"/>
      <c r="B136" s="117"/>
      <c r="C136" s="237"/>
      <c r="D136" s="238"/>
      <c r="E136" s="238"/>
    </row>
    <row r="137" spans="1:5">
      <c r="A137" s="64">
        <f>MAX(A131:A136)+0.01</f>
        <v>4.0999999999999979</v>
      </c>
      <c r="B137" s="150" t="s">
        <v>2</v>
      </c>
      <c r="C137" s="237"/>
      <c r="D137" s="238"/>
      <c r="E137" s="238"/>
    </row>
    <row r="138" spans="1:5" ht="28.5">
      <c r="A138" s="62" t="s">
        <v>5</v>
      </c>
      <c r="B138" s="227" t="s">
        <v>300</v>
      </c>
      <c r="C138" s="237"/>
      <c r="D138" s="238"/>
      <c r="E138" s="238"/>
    </row>
    <row r="139" spans="1:5" ht="16.5">
      <c r="A139" s="239"/>
      <c r="B139" s="117" t="s">
        <v>377</v>
      </c>
      <c r="C139" s="237">
        <v>55</v>
      </c>
      <c r="D139" s="238"/>
      <c r="E139" s="238">
        <f>C139*D139</f>
        <v>0</v>
      </c>
    </row>
    <row r="140" spans="1:5">
      <c r="A140" s="239"/>
      <c r="B140" s="117"/>
      <c r="C140" s="237"/>
      <c r="D140" s="238"/>
      <c r="E140" s="238"/>
    </row>
    <row r="141" spans="1:5">
      <c r="A141" s="64">
        <f>MAX(A137:A140)+0.01</f>
        <v>4.1099999999999977</v>
      </c>
      <c r="B141" s="150" t="s">
        <v>301</v>
      </c>
      <c r="C141" s="237"/>
      <c r="D141" s="238"/>
      <c r="E141" s="238"/>
    </row>
    <row r="142" spans="1:5">
      <c r="A142" s="239"/>
      <c r="B142" s="227" t="s">
        <v>302</v>
      </c>
      <c r="C142" s="237"/>
      <c r="D142" s="238"/>
      <c r="E142" s="238"/>
    </row>
    <row r="143" spans="1:5" ht="16.5">
      <c r="A143" s="239"/>
      <c r="B143" s="117" t="s">
        <v>377</v>
      </c>
      <c r="C143" s="237">
        <v>55</v>
      </c>
      <c r="D143" s="238"/>
      <c r="E143" s="238">
        <f>C143*D143</f>
        <v>0</v>
      </c>
    </row>
    <row r="144" spans="1:5">
      <c r="A144" s="239"/>
      <c r="B144" s="117"/>
      <c r="C144" s="237"/>
      <c r="D144" s="238"/>
      <c r="E144" s="238"/>
    </row>
    <row r="145" spans="1:5">
      <c r="A145" s="239"/>
      <c r="B145" s="245" t="s">
        <v>303</v>
      </c>
      <c r="C145" s="237"/>
      <c r="D145" s="238"/>
      <c r="E145" s="238"/>
    </row>
    <row r="146" spans="1:5">
      <c r="A146" s="239"/>
      <c r="B146" s="240"/>
      <c r="C146" s="237"/>
      <c r="D146" s="238"/>
      <c r="E146" s="238"/>
    </row>
    <row r="147" spans="1:5">
      <c r="A147" s="64">
        <f>MAX(A140:A146)+0.01</f>
        <v>4.1199999999999974</v>
      </c>
      <c r="B147" s="150" t="s">
        <v>304</v>
      </c>
      <c r="C147" s="237"/>
      <c r="D147" s="238"/>
      <c r="E147" s="238"/>
    </row>
    <row r="148" spans="1:5" ht="42.75">
      <c r="A148" s="239"/>
      <c r="B148" s="78" t="s">
        <v>305</v>
      </c>
      <c r="C148" s="237"/>
      <c r="D148" s="238"/>
      <c r="E148" s="238"/>
    </row>
    <row r="149" spans="1:5" ht="28.5">
      <c r="A149" s="62" t="s">
        <v>5</v>
      </c>
      <c r="B149" s="78" t="s">
        <v>306</v>
      </c>
      <c r="C149" s="237"/>
      <c r="D149" s="238"/>
      <c r="E149" s="238"/>
    </row>
    <row r="150" spans="1:5">
      <c r="A150" s="239"/>
      <c r="B150" s="78" t="s">
        <v>0</v>
      </c>
      <c r="C150" s="237">
        <v>1</v>
      </c>
      <c r="D150" s="238"/>
      <c r="E150" s="238">
        <f>C150*D150</f>
        <v>0</v>
      </c>
    </row>
    <row r="151" spans="1:5">
      <c r="A151" s="239"/>
      <c r="B151" s="78"/>
      <c r="C151" s="237"/>
      <c r="D151" s="238"/>
      <c r="E151" s="238"/>
    </row>
    <row r="152" spans="1:5">
      <c r="A152" s="64">
        <f>MAX(A141:A151)+0.01</f>
        <v>4.1299999999999972</v>
      </c>
      <c r="B152" s="150" t="s">
        <v>307</v>
      </c>
      <c r="C152" s="237"/>
      <c r="D152" s="238"/>
      <c r="E152" s="238"/>
    </row>
    <row r="153" spans="1:5" ht="42.75">
      <c r="A153" s="239"/>
      <c r="B153" s="78" t="s">
        <v>308</v>
      </c>
      <c r="C153" s="237"/>
      <c r="D153" s="238"/>
      <c r="E153" s="238"/>
    </row>
    <row r="154" spans="1:5" ht="28.5">
      <c r="A154" s="62" t="s">
        <v>5</v>
      </c>
      <c r="B154" s="78" t="s">
        <v>309</v>
      </c>
      <c r="C154" s="237"/>
      <c r="D154" s="238"/>
      <c r="E154" s="238"/>
    </row>
    <row r="155" spans="1:5">
      <c r="A155" s="239"/>
      <c r="B155" s="78" t="s">
        <v>0</v>
      </c>
      <c r="C155" s="237">
        <v>2</v>
      </c>
      <c r="D155" s="238"/>
      <c r="E155" s="238">
        <f>C155*D155</f>
        <v>0</v>
      </c>
    </row>
    <row r="156" spans="1:5">
      <c r="A156" s="239"/>
      <c r="B156" s="78"/>
      <c r="C156" s="237"/>
      <c r="D156" s="238"/>
      <c r="E156" s="238"/>
    </row>
    <row r="157" spans="1:5">
      <c r="A157" s="64">
        <f>MAX(A152:A156)+0.01</f>
        <v>4.139999999999997</v>
      </c>
      <c r="B157" s="150" t="s">
        <v>310</v>
      </c>
      <c r="C157" s="237"/>
      <c r="D157" s="238"/>
      <c r="E157" s="238"/>
    </row>
    <row r="158" spans="1:5" ht="42.75">
      <c r="A158" s="239"/>
      <c r="B158" s="78" t="s">
        <v>311</v>
      </c>
      <c r="C158" s="237"/>
      <c r="D158" s="238"/>
      <c r="E158" s="238"/>
    </row>
    <row r="159" spans="1:5" ht="28.5">
      <c r="A159" s="62" t="s">
        <v>5</v>
      </c>
      <c r="B159" s="78" t="s">
        <v>312</v>
      </c>
      <c r="C159" s="237"/>
      <c r="D159" s="238"/>
      <c r="E159" s="238"/>
    </row>
    <row r="160" spans="1:5">
      <c r="A160" s="239"/>
      <c r="B160" s="78" t="s">
        <v>0</v>
      </c>
      <c r="C160" s="237">
        <v>3</v>
      </c>
      <c r="D160" s="238"/>
      <c r="E160" s="238">
        <f>C160*D160</f>
        <v>0</v>
      </c>
    </row>
    <row r="161" spans="1:5">
      <c r="A161" s="239"/>
      <c r="B161" s="78"/>
      <c r="C161" s="237"/>
      <c r="D161" s="238"/>
      <c r="E161" s="238"/>
    </row>
    <row r="162" spans="1:5">
      <c r="A162" s="64">
        <f>MAX(A157:A161)+0.01</f>
        <v>4.1499999999999968</v>
      </c>
      <c r="B162" s="62" t="s">
        <v>313</v>
      </c>
      <c r="C162" s="237"/>
      <c r="D162" s="238"/>
      <c r="E162" s="238"/>
    </row>
    <row r="163" spans="1:5" ht="42.75">
      <c r="A163" s="239"/>
      <c r="B163" s="78" t="s">
        <v>314</v>
      </c>
      <c r="C163" s="237"/>
      <c r="D163" s="238"/>
      <c r="E163" s="238"/>
    </row>
    <row r="164" spans="1:5" ht="28.5">
      <c r="A164" s="62" t="s">
        <v>5</v>
      </c>
      <c r="B164" s="78" t="s">
        <v>315</v>
      </c>
      <c r="C164" s="237"/>
      <c r="D164" s="238"/>
      <c r="E164" s="238"/>
    </row>
    <row r="165" spans="1:5">
      <c r="A165" s="239"/>
      <c r="B165" s="78" t="s">
        <v>0</v>
      </c>
      <c r="C165" s="237">
        <v>3</v>
      </c>
      <c r="D165" s="238"/>
      <c r="E165" s="238">
        <f>C165*D165</f>
        <v>0</v>
      </c>
    </row>
    <row r="166" spans="1:5">
      <c r="A166" s="239"/>
      <c r="B166" s="246"/>
      <c r="C166" s="237"/>
      <c r="D166" s="238"/>
      <c r="E166" s="238"/>
    </row>
    <row r="167" spans="1:5">
      <c r="A167" s="64">
        <f>MAX(A162:A166)+0.01</f>
        <v>4.1599999999999966</v>
      </c>
      <c r="B167" s="62" t="s">
        <v>316</v>
      </c>
      <c r="C167" s="237"/>
      <c r="D167" s="238"/>
      <c r="E167" s="238"/>
    </row>
    <row r="168" spans="1:5" ht="42.75">
      <c r="A168" s="239"/>
      <c r="B168" s="78" t="s">
        <v>317</v>
      </c>
      <c r="C168" s="237"/>
      <c r="D168" s="238"/>
      <c r="E168" s="238"/>
    </row>
    <row r="169" spans="1:5" ht="28.5">
      <c r="A169" s="62" t="s">
        <v>5</v>
      </c>
      <c r="B169" s="78" t="s">
        <v>315</v>
      </c>
      <c r="C169" s="237"/>
      <c r="D169" s="238"/>
      <c r="E169" s="238"/>
    </row>
    <row r="170" spans="1:5">
      <c r="A170" s="239"/>
      <c r="B170" s="78" t="s">
        <v>0</v>
      </c>
      <c r="C170" s="237">
        <v>1</v>
      </c>
      <c r="D170" s="238"/>
      <c r="E170" s="238">
        <f>C170*D170</f>
        <v>0</v>
      </c>
    </row>
    <row r="171" spans="1:5">
      <c r="A171" s="239"/>
      <c r="B171" s="78"/>
      <c r="C171" s="237"/>
      <c r="D171" s="238"/>
      <c r="E171" s="238"/>
    </row>
    <row r="172" spans="1:5">
      <c r="A172" s="64">
        <f>MAX(A167:A171)+0.01</f>
        <v>4.1699999999999964</v>
      </c>
      <c r="B172" s="226" t="s">
        <v>318</v>
      </c>
      <c r="C172" s="237"/>
      <c r="D172" s="238"/>
      <c r="E172" s="238"/>
    </row>
    <row r="173" spans="1:5" ht="42.75">
      <c r="A173" s="239"/>
      <c r="B173" s="63" t="s">
        <v>319</v>
      </c>
      <c r="C173" s="237"/>
      <c r="D173" s="238"/>
      <c r="E173" s="238"/>
    </row>
    <row r="174" spans="1:5">
      <c r="A174" s="239"/>
      <c r="B174" s="227" t="s">
        <v>0</v>
      </c>
      <c r="C174" s="237">
        <v>2</v>
      </c>
      <c r="D174" s="238"/>
      <c r="E174" s="238">
        <f>C174*D174</f>
        <v>0</v>
      </c>
    </row>
    <row r="175" spans="1:5">
      <c r="A175" s="239"/>
      <c r="B175" s="240"/>
      <c r="C175" s="237"/>
      <c r="D175" s="238"/>
      <c r="E175" s="238"/>
    </row>
    <row r="176" spans="1:5">
      <c r="A176" s="239"/>
      <c r="B176" s="240"/>
      <c r="C176" s="237"/>
      <c r="D176" s="238"/>
      <c r="E176" s="238"/>
    </row>
    <row r="177" spans="1:5">
      <c r="A177" s="241"/>
      <c r="B177" s="242"/>
      <c r="C177" s="243"/>
      <c r="D177" s="244"/>
      <c r="E177" s="244"/>
    </row>
    <row r="178" spans="1:5" ht="15.75" thickBot="1">
      <c r="A178" s="232" t="s">
        <v>320</v>
      </c>
      <c r="B178" s="233"/>
      <c r="C178" s="234"/>
      <c r="D178" s="235"/>
      <c r="E178" s="236">
        <f>SUM(E92:E177)</f>
        <v>0</v>
      </c>
    </row>
    <row r="179" spans="1:5">
      <c r="A179" s="239"/>
      <c r="B179" s="240"/>
      <c r="C179" s="237"/>
      <c r="D179" s="238"/>
      <c r="E179" s="238"/>
    </row>
  </sheetData>
  <mergeCells count="1">
    <mergeCell ref="D25:D26"/>
  </mergeCells>
  <dataValidations count="2">
    <dataValidation type="custom" allowBlank="1" showInputMessage="1" showErrorMessage="1" error="Cene je potrebno vnesti na dve decimalni mesti zaokroženo." sqref="D27:E179 C27:C33 C35:C179 C7:E24" xr:uid="{00000000-0002-0000-0200-000000000000}">
      <formula1>C7=ROUND(C7,2)</formula1>
    </dataValidation>
    <dataValidation type="custom" allowBlank="1" showInputMessage="1" showErrorMessage="1" error="Cene je potrebno vnesti na tri decimalna mesta zaokroženo." sqref="C34" xr:uid="{00000000-0002-0000-0200-000001000000}">
      <formula1>C34=ROUND(C34,3)</formula1>
    </dataValidation>
  </dataValidations>
  <pageMargins left="0.98425196850393704" right="0.39370078740157483" top="0.98425196850393704" bottom="0.59055118110236227" header="0.31496062992125984" footer="0.19685039370078741"/>
  <pageSetup paperSize="9" scale="91" orientation="portrait" r:id="rId1"/>
  <headerFooter>
    <oddHeader>&amp;R&amp;"Segoe UI,Navadno"&amp;10ODVODNJAVANJE I. FAZA</oddHeader>
    <oddFooter>&amp;L&amp;"Segoe UI,Navadno"&amp;8Izgradnja pločnika Kalin - Obrežje ob R3-675/1481, Mokrice - Obrežje - Slovenska vas od km 1.504 do km 2.645&amp;R&amp;"Segoe UI,Navadno"&amp;10Stran &amp;P od &amp;N</oddFooter>
  </headerFooter>
  <rowBreaks count="6" manualBreakCount="6">
    <brk id="24" max="16383" man="1"/>
    <brk id="57" max="16383" man="1"/>
    <brk id="81" max="16383" man="1"/>
    <brk id="108" max="16383" man="1"/>
    <brk id="136" max="16383" man="1"/>
    <brk id="16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87765-5C24-4523-BAAE-82D5A08F77E8}">
  <dimension ref="A2:N1096"/>
  <sheetViews>
    <sheetView workbookViewId="0">
      <selection activeCell="F321" sqref="F321:F322"/>
    </sheetView>
  </sheetViews>
  <sheetFormatPr defaultColWidth="9.140625" defaultRowHeight="14.25"/>
  <cols>
    <col min="1" max="1" width="5.5703125" style="284" customWidth="1"/>
    <col min="2" max="2" width="46.85546875" style="269" customWidth="1"/>
    <col min="3" max="3" width="6.140625" style="269" bestFit="1" customWidth="1"/>
    <col min="4" max="4" width="8.7109375" style="269" customWidth="1"/>
    <col min="5" max="5" width="15.5703125" style="288" customWidth="1"/>
    <col min="6" max="6" width="17" style="288" customWidth="1"/>
    <col min="7" max="12" width="33.42578125" style="268" customWidth="1"/>
    <col min="13" max="13" width="12.7109375" style="269" customWidth="1"/>
    <col min="14" max="14" width="15.28515625" style="269" customWidth="1"/>
    <col min="15" max="16384" width="9.140625" style="269"/>
  </cols>
  <sheetData>
    <row r="2" spans="1:6" ht="15">
      <c r="A2" s="634" t="s">
        <v>395</v>
      </c>
      <c r="B2" s="634"/>
      <c r="C2" s="634"/>
      <c r="D2" s="634"/>
      <c r="E2" s="634"/>
      <c r="F2" s="634"/>
    </row>
    <row r="4" spans="1:6" ht="15">
      <c r="A4" s="270"/>
      <c r="B4" s="271" t="s">
        <v>396</v>
      </c>
      <c r="C4" s="271"/>
      <c r="D4" s="271"/>
      <c r="E4" s="635" t="s">
        <v>140</v>
      </c>
      <c r="F4" s="635"/>
    </row>
    <row r="5" spans="1:6" ht="15">
      <c r="A5" s="272" t="s">
        <v>397</v>
      </c>
      <c r="B5" s="273" t="s">
        <v>49</v>
      </c>
      <c r="E5" s="274"/>
      <c r="F5" s="274">
        <f>F48</f>
        <v>0</v>
      </c>
    </row>
    <row r="6" spans="1:6" ht="15">
      <c r="A6" s="275" t="s">
        <v>398</v>
      </c>
      <c r="B6" s="276" t="s">
        <v>399</v>
      </c>
      <c r="E6" s="274"/>
      <c r="F6" s="274">
        <f>F94</f>
        <v>0</v>
      </c>
    </row>
    <row r="7" spans="1:6" ht="15">
      <c r="A7" s="275" t="s">
        <v>400</v>
      </c>
      <c r="B7" s="276" t="s">
        <v>401</v>
      </c>
      <c r="E7" s="274"/>
      <c r="F7" s="274">
        <f>F314</f>
        <v>0</v>
      </c>
    </row>
    <row r="8" spans="1:6" s="268" customFormat="1" ht="15">
      <c r="A8" s="277"/>
      <c r="B8" s="278" t="s">
        <v>403</v>
      </c>
      <c r="C8" s="279"/>
      <c r="D8" s="279"/>
      <c r="E8" s="280"/>
      <c r="F8" s="280">
        <f>SUM(E5:F7)</f>
        <v>0</v>
      </c>
    </row>
    <row r="9" spans="1:6" ht="15">
      <c r="A9" s="275"/>
      <c r="B9" s="276"/>
      <c r="E9" s="281"/>
      <c r="F9" s="281"/>
    </row>
    <row r="10" spans="1:6" ht="45">
      <c r="A10" s="277"/>
      <c r="B10" s="282" t="s">
        <v>402</v>
      </c>
      <c r="C10" s="278"/>
      <c r="D10" s="278"/>
      <c r="E10" s="283"/>
      <c r="F10" s="280">
        <f>0.1*F8</f>
        <v>0</v>
      </c>
    </row>
    <row r="11" spans="1:6" ht="15">
      <c r="E11" s="274"/>
      <c r="F11" s="285"/>
    </row>
    <row r="12" spans="1:6" ht="15.75" thickBot="1">
      <c r="A12" s="636" t="s">
        <v>403</v>
      </c>
      <c r="B12" s="636"/>
      <c r="C12" s="286"/>
      <c r="D12" s="286"/>
      <c r="E12" s="287"/>
      <c r="F12" s="287">
        <f>F8+F10</f>
        <v>0</v>
      </c>
    </row>
    <row r="13" spans="1:6" ht="15" thickTop="1"/>
    <row r="14" spans="1:6">
      <c r="B14" s="264" t="s">
        <v>142</v>
      </c>
    </row>
    <row r="15" spans="1:6" ht="40.15" customHeight="1">
      <c r="A15" s="265"/>
      <c r="B15" s="633" t="s">
        <v>96</v>
      </c>
      <c r="C15" s="633"/>
      <c r="D15" s="633"/>
      <c r="E15" s="633"/>
      <c r="F15" s="633"/>
    </row>
    <row r="16" spans="1:6" ht="55.9" customHeight="1">
      <c r="B16" s="633" t="s">
        <v>143</v>
      </c>
      <c r="C16" s="633"/>
      <c r="D16" s="633"/>
      <c r="E16" s="633"/>
      <c r="F16" s="633"/>
    </row>
    <row r="17" spans="1:12" ht="54.6" customHeight="1">
      <c r="B17" s="633" t="s">
        <v>97</v>
      </c>
      <c r="C17" s="633"/>
      <c r="D17" s="633"/>
      <c r="E17" s="633"/>
      <c r="F17" s="633"/>
    </row>
    <row r="18" spans="1:12" ht="55.15" customHeight="1">
      <c r="B18" s="633" t="s">
        <v>98</v>
      </c>
      <c r="C18" s="633"/>
      <c r="D18" s="633"/>
      <c r="E18" s="633"/>
      <c r="F18" s="633"/>
    </row>
    <row r="19" spans="1:12" ht="59.45" customHeight="1">
      <c r="B19" s="633" t="s">
        <v>404</v>
      </c>
      <c r="C19" s="633"/>
      <c r="D19" s="633"/>
      <c r="E19" s="633"/>
      <c r="F19" s="633"/>
    </row>
    <row r="20" spans="1:12" ht="45" customHeight="1">
      <c r="B20" s="266"/>
      <c r="C20" s="266"/>
      <c r="D20" s="266"/>
      <c r="E20" s="267"/>
      <c r="F20" s="267"/>
    </row>
    <row r="21" spans="1:12">
      <c r="B21" s="266"/>
      <c r="C21" s="266"/>
      <c r="D21" s="266"/>
      <c r="E21" s="267"/>
      <c r="F21" s="267"/>
    </row>
    <row r="22" spans="1:12">
      <c r="B22" s="266"/>
      <c r="C22" s="266"/>
      <c r="D22" s="266"/>
      <c r="E22" s="267"/>
      <c r="F22" s="267"/>
    </row>
    <row r="23" spans="1:12">
      <c r="B23" s="266"/>
      <c r="C23" s="266"/>
      <c r="D23" s="266"/>
      <c r="E23" s="267"/>
      <c r="F23" s="267"/>
    </row>
    <row r="24" spans="1:12">
      <c r="B24" s="266"/>
      <c r="C24" s="266"/>
      <c r="D24" s="266"/>
      <c r="E24" s="267"/>
      <c r="F24" s="267"/>
    </row>
    <row r="27" spans="1:12">
      <c r="A27" s="289" t="s">
        <v>405</v>
      </c>
      <c r="B27" s="290" t="s">
        <v>406</v>
      </c>
      <c r="C27" s="291" t="s">
        <v>50</v>
      </c>
      <c r="D27" s="292" t="s">
        <v>53</v>
      </c>
      <c r="E27" s="293" t="s">
        <v>407</v>
      </c>
      <c r="F27" s="293" t="s">
        <v>51</v>
      </c>
      <c r="G27" s="269"/>
      <c r="H27" s="269"/>
      <c r="I27" s="269"/>
      <c r="J27" s="269"/>
      <c r="K27" s="269"/>
      <c r="L27" s="269"/>
    </row>
    <row r="28" spans="1:12" s="268" customFormat="1">
      <c r="A28" s="294"/>
      <c r="B28" s="295"/>
      <c r="C28" s="296"/>
      <c r="D28" s="297"/>
      <c r="E28" s="288"/>
      <c r="F28" s="298"/>
    </row>
    <row r="29" spans="1:12" s="268" customFormat="1" ht="15.75" thickBot="1">
      <c r="A29" s="299">
        <v>1</v>
      </c>
      <c r="B29" s="300" t="s">
        <v>49</v>
      </c>
      <c r="C29" s="301"/>
      <c r="D29" s="302"/>
      <c r="E29" s="303"/>
      <c r="F29" s="304"/>
    </row>
    <row r="30" spans="1:12" s="268" customFormat="1" ht="15">
      <c r="A30" s="305"/>
      <c r="B30" s="295"/>
      <c r="C30" s="296"/>
      <c r="D30" s="297"/>
      <c r="E30" s="288"/>
      <c r="F30" s="298"/>
    </row>
    <row r="31" spans="1:12" s="268" customFormat="1" ht="15">
      <c r="A31" s="305"/>
      <c r="B31" s="306" t="s">
        <v>408</v>
      </c>
      <c r="C31" s="296"/>
      <c r="D31" s="297"/>
      <c r="E31" s="288"/>
      <c r="F31" s="298"/>
    </row>
    <row r="32" spans="1:12" s="268" customFormat="1" ht="15">
      <c r="A32" s="305"/>
      <c r="B32" s="295"/>
      <c r="C32" s="296"/>
      <c r="D32" s="297"/>
      <c r="E32" s="288"/>
      <c r="F32" s="298"/>
    </row>
    <row r="33" spans="1:6" s="268" customFormat="1">
      <c r="A33" s="294">
        <v>1.01</v>
      </c>
      <c r="B33" s="295" t="s">
        <v>2</v>
      </c>
      <c r="C33" s="296"/>
      <c r="D33" s="297"/>
      <c r="E33" s="288"/>
      <c r="F33" s="298"/>
    </row>
    <row r="34" spans="1:6" s="268" customFormat="1" ht="44.25" customHeight="1">
      <c r="A34" s="307"/>
      <c r="B34" s="159" t="s">
        <v>409</v>
      </c>
      <c r="C34" s="308" t="s">
        <v>410</v>
      </c>
      <c r="D34" s="309">
        <v>1</v>
      </c>
      <c r="E34" s="310"/>
      <c r="F34" s="310">
        <f>D34*E34</f>
        <v>0</v>
      </c>
    </row>
    <row r="35" spans="1:6" s="268" customFormat="1" ht="15">
      <c r="A35" s="305"/>
      <c r="B35" s="295"/>
      <c r="C35" s="296"/>
      <c r="D35" s="297"/>
      <c r="E35" s="288"/>
      <c r="F35" s="298"/>
    </row>
    <row r="36" spans="1:6" s="268" customFormat="1">
      <c r="A36" s="294" t="s">
        <v>411</v>
      </c>
      <c r="B36" s="295" t="s">
        <v>412</v>
      </c>
      <c r="C36" s="311"/>
      <c r="D36" s="312"/>
      <c r="E36" s="310"/>
      <c r="F36" s="313"/>
    </row>
    <row r="37" spans="1:6" s="268" customFormat="1" ht="31.5" customHeight="1">
      <c r="A37" s="294"/>
      <c r="B37" s="314" t="s">
        <v>413</v>
      </c>
      <c r="C37" s="157" t="s">
        <v>267</v>
      </c>
      <c r="D37" s="312">
        <v>0.22</v>
      </c>
      <c r="E37" s="310"/>
      <c r="F37" s="313">
        <f>D37*E37</f>
        <v>0</v>
      </c>
    </row>
    <row r="38" spans="1:6" s="268" customFormat="1" ht="15">
      <c r="A38" s="305"/>
      <c r="B38" s="295"/>
      <c r="C38" s="311"/>
      <c r="D38" s="312"/>
      <c r="E38" s="310"/>
      <c r="F38" s="313"/>
    </row>
    <row r="39" spans="1:6" s="268" customFormat="1">
      <c r="A39" s="294" t="s">
        <v>414</v>
      </c>
      <c r="B39" s="295" t="s">
        <v>268</v>
      </c>
      <c r="C39" s="311"/>
      <c r="D39" s="312"/>
      <c r="E39" s="310"/>
      <c r="F39" s="313"/>
    </row>
    <row r="40" spans="1:6" s="268" customFormat="1" ht="30" customHeight="1">
      <c r="A40" s="294"/>
      <c r="B40" s="314" t="s">
        <v>415</v>
      </c>
      <c r="C40" s="157" t="s">
        <v>4</v>
      </c>
      <c r="D40" s="312">
        <v>18</v>
      </c>
      <c r="E40" s="310"/>
      <c r="F40" s="313">
        <f>D40*E40</f>
        <v>0</v>
      </c>
    </row>
    <row r="41" spans="1:6" s="268" customFormat="1">
      <c r="A41" s="294"/>
      <c r="B41" s="314"/>
      <c r="C41" s="315"/>
      <c r="D41" s="297"/>
      <c r="E41" s="288"/>
      <c r="F41" s="298"/>
    </row>
    <row r="42" spans="1:6" s="268" customFormat="1" ht="15">
      <c r="A42" s="294"/>
      <c r="B42" s="306" t="s">
        <v>416</v>
      </c>
      <c r="C42" s="315"/>
      <c r="D42" s="297"/>
      <c r="E42" s="288"/>
      <c r="F42" s="298"/>
    </row>
    <row r="43" spans="1:6" s="268" customFormat="1" ht="15">
      <c r="A43" s="294"/>
      <c r="B43" s="316" t="s">
        <v>417</v>
      </c>
      <c r="C43" s="315"/>
      <c r="D43" s="297"/>
      <c r="E43" s="288"/>
      <c r="F43" s="298"/>
    </row>
    <row r="44" spans="1:6" s="268" customFormat="1">
      <c r="A44" s="294"/>
      <c r="B44" s="317"/>
      <c r="C44" s="315"/>
      <c r="D44" s="297"/>
      <c r="E44" s="288"/>
      <c r="F44" s="298"/>
    </row>
    <row r="45" spans="1:6" s="268" customFormat="1">
      <c r="A45" s="294" t="s">
        <v>418</v>
      </c>
      <c r="B45" s="317" t="s">
        <v>2</v>
      </c>
      <c r="C45" s="315"/>
      <c r="D45" s="297"/>
      <c r="E45" s="288"/>
      <c r="F45" s="298"/>
    </row>
    <row r="46" spans="1:6" s="268" customFormat="1" ht="60" customHeight="1">
      <c r="A46" s="294"/>
      <c r="B46" s="317" t="s">
        <v>419</v>
      </c>
      <c r="C46" s="157" t="s">
        <v>377</v>
      </c>
      <c r="D46" s="312">
        <v>80</v>
      </c>
      <c r="E46" s="310"/>
      <c r="F46" s="313">
        <f>D46*E46</f>
        <v>0</v>
      </c>
    </row>
    <row r="47" spans="1:6" s="268" customFormat="1" ht="15" thickBot="1">
      <c r="A47" s="294"/>
      <c r="B47" s="314"/>
      <c r="C47" s="296"/>
      <c r="D47" s="297"/>
      <c r="E47" s="288"/>
      <c r="F47" s="298"/>
    </row>
    <row r="48" spans="1:6" ht="15.75" thickBot="1">
      <c r="A48" s="294"/>
      <c r="B48" s="318"/>
      <c r="C48" s="319"/>
      <c r="D48" s="320"/>
      <c r="E48" s="321" t="s">
        <v>420</v>
      </c>
      <c r="F48" s="322">
        <f>SUM(F30:F47)</f>
        <v>0</v>
      </c>
    </row>
    <row r="49" spans="1:6" ht="15">
      <c r="A49" s="294"/>
      <c r="B49" s="295"/>
      <c r="C49" s="323"/>
      <c r="D49" s="324"/>
      <c r="E49" s="274"/>
      <c r="F49" s="281"/>
    </row>
    <row r="50" spans="1:6">
      <c r="A50" s="294"/>
      <c r="B50" s="295"/>
      <c r="C50" s="296"/>
      <c r="D50" s="297"/>
      <c r="F50" s="298"/>
    </row>
    <row r="51" spans="1:6" ht="15.75" thickBot="1">
      <c r="A51" s="299">
        <v>2</v>
      </c>
      <c r="B51" s="300" t="s">
        <v>399</v>
      </c>
      <c r="C51" s="301"/>
      <c r="D51" s="302"/>
      <c r="E51" s="303"/>
      <c r="F51" s="304"/>
    </row>
    <row r="52" spans="1:6" ht="15">
      <c r="A52" s="305"/>
      <c r="B52" s="306"/>
      <c r="C52" s="296"/>
      <c r="D52" s="297"/>
      <c r="F52" s="298"/>
    </row>
    <row r="53" spans="1:6" ht="15">
      <c r="A53" s="305"/>
      <c r="B53" s="325" t="s">
        <v>34</v>
      </c>
      <c r="C53" s="296"/>
      <c r="D53" s="297"/>
      <c r="F53" s="298"/>
    </row>
    <row r="54" spans="1:6" ht="33" customHeight="1">
      <c r="A54" s="294"/>
      <c r="B54" s="326" t="s">
        <v>421</v>
      </c>
      <c r="C54" s="296"/>
      <c r="D54" s="297"/>
      <c r="F54" s="298"/>
    </row>
    <row r="55" spans="1:6">
      <c r="A55" s="294"/>
      <c r="B55" s="326"/>
      <c r="C55" s="296"/>
      <c r="D55" s="297"/>
      <c r="F55" s="298"/>
    </row>
    <row r="56" spans="1:6">
      <c r="A56" s="294" t="s">
        <v>422</v>
      </c>
      <c r="B56" s="295" t="s">
        <v>2</v>
      </c>
      <c r="C56" s="296"/>
      <c r="D56" s="297"/>
      <c r="F56" s="298"/>
    </row>
    <row r="57" spans="1:6" ht="57">
      <c r="A57" s="327" t="s">
        <v>5</v>
      </c>
      <c r="B57" s="328" t="s">
        <v>423</v>
      </c>
      <c r="C57" s="311" t="s">
        <v>376</v>
      </c>
      <c r="D57" s="312">
        <v>98</v>
      </c>
      <c r="E57" s="310"/>
      <c r="F57" s="313">
        <f>D57*E57</f>
        <v>0</v>
      </c>
    </row>
    <row r="58" spans="1:6">
      <c r="A58" s="294"/>
      <c r="B58" s="326"/>
      <c r="C58" s="296"/>
      <c r="D58" s="297"/>
      <c r="F58" s="298"/>
    </row>
    <row r="59" spans="1:6">
      <c r="A59" s="294" t="s">
        <v>424</v>
      </c>
      <c r="B59" s="295" t="s">
        <v>2</v>
      </c>
      <c r="C59" s="296"/>
      <c r="D59" s="297"/>
      <c r="F59" s="298"/>
    </row>
    <row r="60" spans="1:6" ht="99.75">
      <c r="A60" s="327" t="s">
        <v>5</v>
      </c>
      <c r="B60" s="328" t="s">
        <v>425</v>
      </c>
      <c r="C60" s="296"/>
      <c r="D60" s="297"/>
      <c r="F60" s="298"/>
    </row>
    <row r="61" spans="1:6" ht="16.5">
      <c r="A61" s="294"/>
      <c r="B61" s="329" t="s">
        <v>426</v>
      </c>
      <c r="C61" s="330" t="s">
        <v>376</v>
      </c>
      <c r="D61" s="331">
        <v>152.80000000000001</v>
      </c>
      <c r="E61" s="332"/>
      <c r="F61" s="333">
        <f>D61*E61</f>
        <v>0</v>
      </c>
    </row>
    <row r="62" spans="1:6" ht="16.5">
      <c r="A62" s="294"/>
      <c r="B62" s="329" t="s">
        <v>427</v>
      </c>
      <c r="C62" s="330" t="s">
        <v>376</v>
      </c>
      <c r="D62" s="331">
        <v>38.200000000000003</v>
      </c>
      <c r="E62" s="332"/>
      <c r="F62" s="333">
        <f>D62*E62</f>
        <v>0</v>
      </c>
    </row>
    <row r="63" spans="1:6">
      <c r="A63" s="294"/>
      <c r="B63" s="326"/>
      <c r="C63" s="296"/>
      <c r="D63" s="297"/>
      <c r="F63" s="298"/>
    </row>
    <row r="64" spans="1:6">
      <c r="A64" s="294" t="s">
        <v>428</v>
      </c>
      <c r="B64" s="295" t="s">
        <v>2</v>
      </c>
      <c r="C64" s="296"/>
      <c r="D64" s="297"/>
      <c r="F64" s="298"/>
    </row>
    <row r="65" spans="1:6" ht="103.5" customHeight="1">
      <c r="A65" s="327" t="s">
        <v>5</v>
      </c>
      <c r="B65" s="328" t="s">
        <v>429</v>
      </c>
      <c r="C65" s="296"/>
      <c r="D65" s="297"/>
      <c r="F65" s="298"/>
    </row>
    <row r="66" spans="1:6" ht="16.5">
      <c r="A66" s="294"/>
      <c r="B66" s="329" t="s">
        <v>430</v>
      </c>
      <c r="C66" s="330" t="s">
        <v>376</v>
      </c>
      <c r="D66" s="331">
        <v>191</v>
      </c>
      <c r="E66" s="332"/>
      <c r="F66" s="333">
        <f>D66*E66</f>
        <v>0</v>
      </c>
    </row>
    <row r="67" spans="1:6" ht="16.5">
      <c r="A67" s="294"/>
      <c r="B67" s="329" t="s">
        <v>431</v>
      </c>
      <c r="C67" s="330" t="s">
        <v>376</v>
      </c>
      <c r="D67" s="331">
        <v>49.7</v>
      </c>
      <c r="E67" s="332"/>
      <c r="F67" s="333">
        <f>D67*E67</f>
        <v>0</v>
      </c>
    </row>
    <row r="68" spans="1:6">
      <c r="A68" s="294"/>
      <c r="B68" s="326"/>
      <c r="C68" s="296"/>
      <c r="D68" s="297"/>
      <c r="F68" s="298"/>
    </row>
    <row r="69" spans="1:6">
      <c r="A69" s="294" t="s">
        <v>432</v>
      </c>
      <c r="B69" s="295" t="s">
        <v>433</v>
      </c>
      <c r="C69" s="315"/>
      <c r="D69" s="297"/>
      <c r="F69" s="298"/>
    </row>
    <row r="70" spans="1:6" ht="12.75" customHeight="1">
      <c r="A70" s="294"/>
      <c r="B70" s="295" t="s">
        <v>434</v>
      </c>
      <c r="C70" s="315" t="s">
        <v>336</v>
      </c>
      <c r="D70" s="297">
        <v>12</v>
      </c>
      <c r="F70" s="298">
        <f>D70*E70</f>
        <v>0</v>
      </c>
    </row>
    <row r="71" spans="1:6" ht="31.5" customHeight="1">
      <c r="A71" s="327" t="s">
        <v>5</v>
      </c>
      <c r="B71" s="295" t="s">
        <v>435</v>
      </c>
      <c r="C71" s="315"/>
      <c r="D71" s="297"/>
      <c r="F71" s="298"/>
    </row>
    <row r="72" spans="1:6">
      <c r="A72" s="294"/>
      <c r="B72" s="295"/>
      <c r="C72" s="315"/>
      <c r="D72" s="297"/>
      <c r="F72" s="298"/>
    </row>
    <row r="73" spans="1:6" ht="30">
      <c r="A73" s="294"/>
      <c r="B73" s="325" t="s">
        <v>85</v>
      </c>
      <c r="C73" s="315"/>
      <c r="D73" s="297"/>
      <c r="F73" s="298"/>
    </row>
    <row r="74" spans="1:6" ht="15">
      <c r="A74" s="294"/>
      <c r="B74" s="325"/>
      <c r="C74" s="315"/>
      <c r="D74" s="297"/>
      <c r="F74" s="298"/>
    </row>
    <row r="75" spans="1:6" ht="15">
      <c r="A75" s="294" t="s">
        <v>432</v>
      </c>
      <c r="B75" s="295" t="s">
        <v>2</v>
      </c>
      <c r="C75" s="334"/>
      <c r="D75" s="335"/>
      <c r="E75" s="274"/>
      <c r="F75" s="281"/>
    </row>
    <row r="76" spans="1:6" ht="71.25">
      <c r="A76" s="327" t="s">
        <v>5</v>
      </c>
      <c r="B76" s="328" t="s">
        <v>436</v>
      </c>
      <c r="C76" s="157" t="s">
        <v>376</v>
      </c>
      <c r="D76" s="312">
        <v>12</v>
      </c>
      <c r="E76" s="310"/>
      <c r="F76" s="313">
        <f>D76*E76</f>
        <v>0</v>
      </c>
    </row>
    <row r="77" spans="1:6" ht="15">
      <c r="A77" s="294"/>
      <c r="B77" s="325"/>
      <c r="C77" s="315"/>
      <c r="D77" s="297"/>
      <c r="F77" s="298"/>
    </row>
    <row r="78" spans="1:6" ht="15">
      <c r="A78" s="294" t="s">
        <v>437</v>
      </c>
      <c r="B78" s="295" t="s">
        <v>2</v>
      </c>
      <c r="C78" s="334"/>
      <c r="D78" s="335"/>
      <c r="E78" s="274"/>
      <c r="F78" s="281"/>
    </row>
    <row r="79" spans="1:6" ht="71.25">
      <c r="A79" s="327" t="s">
        <v>5</v>
      </c>
      <c r="B79" s="328" t="s">
        <v>438</v>
      </c>
      <c r="C79" s="157" t="s">
        <v>376</v>
      </c>
      <c r="D79" s="312">
        <v>5.3</v>
      </c>
      <c r="E79" s="310"/>
      <c r="F79" s="313">
        <f>D79*E79</f>
        <v>0</v>
      </c>
    </row>
    <row r="80" spans="1:6" ht="15">
      <c r="A80" s="294"/>
      <c r="B80" s="325"/>
      <c r="C80" s="315"/>
      <c r="D80" s="297"/>
      <c r="F80" s="298"/>
    </row>
    <row r="81" spans="1:6">
      <c r="A81" s="294" t="s">
        <v>439</v>
      </c>
      <c r="B81" s="295" t="s">
        <v>2</v>
      </c>
      <c r="C81" s="315"/>
      <c r="D81" s="297"/>
      <c r="F81" s="298"/>
    </row>
    <row r="82" spans="1:6" ht="99.75">
      <c r="A82" s="327" t="s">
        <v>5</v>
      </c>
      <c r="B82" s="328" t="s">
        <v>440</v>
      </c>
      <c r="C82" s="157" t="s">
        <v>376</v>
      </c>
      <c r="D82" s="312">
        <v>47</v>
      </c>
      <c r="E82" s="310"/>
      <c r="F82" s="313">
        <f>D82*E82</f>
        <v>0</v>
      </c>
    </row>
    <row r="83" spans="1:6">
      <c r="A83" s="294"/>
      <c r="B83" s="328"/>
      <c r="C83" s="157"/>
      <c r="D83" s="312"/>
      <c r="E83" s="310"/>
      <c r="F83" s="313"/>
    </row>
    <row r="84" spans="1:6">
      <c r="A84" s="294" t="s">
        <v>441</v>
      </c>
      <c r="B84" s="295" t="s">
        <v>2</v>
      </c>
      <c r="C84" s="315"/>
      <c r="D84" s="297"/>
      <c r="F84" s="298"/>
    </row>
    <row r="85" spans="1:6" ht="99.75">
      <c r="A85" s="327" t="s">
        <v>5</v>
      </c>
      <c r="B85" s="328" t="s">
        <v>442</v>
      </c>
      <c r="C85" s="157" t="s">
        <v>376</v>
      </c>
      <c r="D85" s="312">
        <v>20</v>
      </c>
      <c r="E85" s="310"/>
      <c r="F85" s="313">
        <f>D85*E85</f>
        <v>0</v>
      </c>
    </row>
    <row r="86" spans="1:6">
      <c r="A86" s="294"/>
      <c r="B86" s="328"/>
      <c r="C86" s="157"/>
      <c r="D86" s="312"/>
      <c r="E86" s="310"/>
      <c r="F86" s="313"/>
    </row>
    <row r="87" spans="1:6">
      <c r="A87" s="294" t="s">
        <v>443</v>
      </c>
      <c r="B87" s="295" t="s">
        <v>284</v>
      </c>
      <c r="C87" s="315"/>
      <c r="D87" s="297"/>
      <c r="F87" s="298"/>
    </row>
    <row r="88" spans="1:6" ht="28.5">
      <c r="A88" s="294"/>
      <c r="B88" s="295" t="s">
        <v>444</v>
      </c>
      <c r="C88" s="315" t="s">
        <v>376</v>
      </c>
      <c r="D88" s="297">
        <v>105</v>
      </c>
      <c r="F88" s="298">
        <f>D88*E88</f>
        <v>0</v>
      </c>
    </row>
    <row r="89" spans="1:6" ht="42.75">
      <c r="A89" s="327" t="s">
        <v>5</v>
      </c>
      <c r="B89" s="295" t="s">
        <v>445</v>
      </c>
      <c r="C89" s="315"/>
      <c r="D89" s="297"/>
      <c r="F89" s="298"/>
    </row>
    <row r="90" spans="1:6">
      <c r="A90" s="327"/>
      <c r="B90" s="295"/>
      <c r="C90" s="315"/>
      <c r="D90" s="297"/>
      <c r="F90" s="298"/>
    </row>
    <row r="91" spans="1:6">
      <c r="A91" s="327" t="s">
        <v>446</v>
      </c>
      <c r="B91" s="295" t="s">
        <v>2</v>
      </c>
      <c r="C91" s="315"/>
      <c r="D91" s="297"/>
      <c r="F91" s="298"/>
    </row>
    <row r="92" spans="1:6" ht="42.75">
      <c r="A92" s="327" t="s">
        <v>5</v>
      </c>
      <c r="B92" s="295" t="s">
        <v>447</v>
      </c>
      <c r="C92" s="311" t="s">
        <v>376</v>
      </c>
      <c r="D92" s="312">
        <v>98</v>
      </c>
      <c r="E92" s="310"/>
      <c r="F92" s="313">
        <f>D92*E92</f>
        <v>0</v>
      </c>
    </row>
    <row r="93" spans="1:6" ht="15" thickBot="1">
      <c r="A93" s="294"/>
      <c r="B93" s="295"/>
      <c r="C93" s="315"/>
      <c r="D93" s="297"/>
      <c r="F93" s="298"/>
    </row>
    <row r="94" spans="1:6" ht="15.75" thickBot="1">
      <c r="A94" s="294"/>
      <c r="B94" s="336"/>
      <c r="C94" s="319"/>
      <c r="D94" s="320"/>
      <c r="E94" s="321" t="s">
        <v>448</v>
      </c>
      <c r="F94" s="322">
        <f>SUM(F52:F93)</f>
        <v>0</v>
      </c>
    </row>
    <row r="95" spans="1:6">
      <c r="A95" s="294"/>
      <c r="B95" s="314"/>
      <c r="C95" s="296"/>
      <c r="D95" s="297"/>
      <c r="F95" s="298"/>
    </row>
    <row r="96" spans="1:6" ht="15">
      <c r="A96" s="294"/>
      <c r="B96" s="295"/>
      <c r="C96" s="334"/>
      <c r="D96" s="335"/>
      <c r="E96" s="274"/>
      <c r="F96" s="281"/>
    </row>
    <row r="97" spans="1:12" ht="15.75" thickBot="1">
      <c r="A97" s="299" t="s">
        <v>400</v>
      </c>
      <c r="B97" s="300" t="s">
        <v>401</v>
      </c>
      <c r="C97" s="337"/>
      <c r="D97" s="338"/>
      <c r="E97" s="339"/>
      <c r="F97" s="340"/>
    </row>
    <row r="98" spans="1:12" ht="15">
      <c r="A98" s="294"/>
      <c r="B98" s="295"/>
      <c r="C98" s="334"/>
      <c r="D98" s="335"/>
      <c r="E98" s="274"/>
      <c r="F98" s="281"/>
      <c r="G98" s="269"/>
      <c r="H98" s="269"/>
      <c r="I98" s="269"/>
      <c r="J98" s="269"/>
      <c r="K98" s="269"/>
      <c r="L98" s="269"/>
    </row>
    <row r="99" spans="1:12" ht="15">
      <c r="A99" s="294"/>
      <c r="B99" s="325" t="s">
        <v>449</v>
      </c>
      <c r="C99" s="334"/>
      <c r="D99" s="335"/>
      <c r="E99" s="274"/>
      <c r="F99" s="281"/>
      <c r="G99" s="269"/>
      <c r="H99" s="269"/>
      <c r="I99" s="269"/>
      <c r="J99" s="269"/>
      <c r="K99" s="269"/>
      <c r="L99" s="269"/>
    </row>
    <row r="100" spans="1:12" ht="15">
      <c r="A100" s="294"/>
      <c r="B100" s="295"/>
      <c r="C100" s="334"/>
      <c r="D100" s="335"/>
      <c r="E100" s="274"/>
      <c r="F100" s="281"/>
      <c r="G100" s="269"/>
      <c r="H100" s="269"/>
      <c r="I100" s="269"/>
      <c r="J100" s="269"/>
      <c r="K100" s="269"/>
      <c r="L100" s="269"/>
    </row>
    <row r="101" spans="1:12">
      <c r="A101" s="294">
        <v>7.01</v>
      </c>
      <c r="B101" s="295" t="s">
        <v>2</v>
      </c>
      <c r="C101" s="311"/>
      <c r="D101" s="312"/>
      <c r="E101" s="310"/>
      <c r="F101" s="313"/>
      <c r="G101" s="269"/>
      <c r="H101" s="269"/>
      <c r="I101" s="269"/>
      <c r="J101" s="269"/>
      <c r="K101" s="269"/>
      <c r="L101" s="269"/>
    </row>
    <row r="102" spans="1:12" ht="110.25" customHeight="1">
      <c r="A102" s="327" t="s">
        <v>5</v>
      </c>
      <c r="B102" s="159" t="s">
        <v>532</v>
      </c>
      <c r="C102" s="341"/>
      <c r="D102" s="312"/>
      <c r="E102" s="310"/>
      <c r="F102" s="313"/>
      <c r="G102" s="269"/>
      <c r="H102" s="269"/>
      <c r="I102" s="269"/>
      <c r="J102" s="269"/>
      <c r="K102" s="269"/>
      <c r="L102" s="269"/>
    </row>
    <row r="103" spans="1:12" ht="16.5">
      <c r="A103" s="294"/>
      <c r="B103" s="342" t="s">
        <v>450</v>
      </c>
      <c r="C103" s="343" t="s">
        <v>377</v>
      </c>
      <c r="D103" s="331">
        <v>149</v>
      </c>
      <c r="E103" s="333"/>
      <c r="F103" s="333">
        <f>E103*D103</f>
        <v>0</v>
      </c>
      <c r="G103" s="269"/>
      <c r="H103" s="269"/>
      <c r="I103" s="269"/>
      <c r="J103" s="269"/>
      <c r="K103" s="269"/>
      <c r="L103" s="269"/>
    </row>
    <row r="104" spans="1:12">
      <c r="A104" s="294"/>
      <c r="B104" s="159"/>
      <c r="C104" s="157"/>
      <c r="D104" s="312"/>
      <c r="E104" s="313"/>
      <c r="F104" s="313"/>
      <c r="G104" s="269"/>
      <c r="H104" s="269"/>
      <c r="I104" s="269"/>
      <c r="J104" s="269"/>
      <c r="K104" s="269"/>
      <c r="L104" s="269"/>
    </row>
    <row r="105" spans="1:12">
      <c r="A105" s="294">
        <v>7.02</v>
      </c>
      <c r="B105" s="295" t="s">
        <v>2</v>
      </c>
      <c r="C105" s="311"/>
      <c r="D105" s="312"/>
      <c r="E105" s="310"/>
      <c r="F105" s="313"/>
      <c r="G105" s="269"/>
      <c r="H105" s="269"/>
      <c r="I105" s="269"/>
      <c r="J105" s="269"/>
      <c r="K105" s="269"/>
      <c r="L105" s="269"/>
    </row>
    <row r="106" spans="1:12" ht="57">
      <c r="A106" s="327" t="s">
        <v>5</v>
      </c>
      <c r="B106" s="159" t="s">
        <v>451</v>
      </c>
      <c r="C106" s="341"/>
      <c r="D106" s="312"/>
      <c r="E106" s="310"/>
      <c r="F106" s="313"/>
      <c r="G106" s="269"/>
      <c r="H106" s="269"/>
      <c r="I106" s="269"/>
      <c r="J106" s="269"/>
      <c r="K106" s="269"/>
      <c r="L106" s="269"/>
    </row>
    <row r="107" spans="1:12" ht="16.5">
      <c r="A107" s="294"/>
      <c r="B107" s="342" t="s">
        <v>452</v>
      </c>
      <c r="C107" s="343" t="s">
        <v>377</v>
      </c>
      <c r="D107" s="331">
        <v>72</v>
      </c>
      <c r="E107" s="333"/>
      <c r="F107" s="333">
        <f>E107*D107</f>
        <v>0</v>
      </c>
      <c r="G107" s="269"/>
      <c r="H107" s="269"/>
      <c r="I107" s="269"/>
      <c r="J107" s="269"/>
      <c r="K107" s="269"/>
      <c r="L107" s="269"/>
    </row>
    <row r="108" spans="1:12">
      <c r="A108" s="294"/>
      <c r="B108" s="159"/>
      <c r="C108" s="157"/>
      <c r="D108" s="312"/>
      <c r="E108" s="313"/>
      <c r="F108" s="313"/>
      <c r="G108" s="269"/>
      <c r="H108" s="269"/>
      <c r="I108" s="269"/>
      <c r="J108" s="269"/>
      <c r="K108" s="269"/>
      <c r="L108" s="269"/>
    </row>
    <row r="109" spans="1:12">
      <c r="A109" s="294">
        <v>7.03</v>
      </c>
      <c r="B109" s="295" t="s">
        <v>2</v>
      </c>
      <c r="C109" s="157"/>
      <c r="D109" s="309"/>
      <c r="E109" s="313"/>
      <c r="F109" s="313"/>
      <c r="G109" s="269"/>
      <c r="H109" s="269"/>
      <c r="I109" s="269"/>
      <c r="J109" s="269"/>
      <c r="K109" s="269"/>
      <c r="L109" s="269"/>
    </row>
    <row r="110" spans="1:12" ht="82.15" customHeight="1">
      <c r="A110" s="327" t="s">
        <v>5</v>
      </c>
      <c r="B110" s="159" t="s">
        <v>453</v>
      </c>
      <c r="C110" s="341"/>
      <c r="D110" s="312"/>
      <c r="E110" s="310"/>
      <c r="F110" s="313"/>
      <c r="G110" s="269"/>
      <c r="H110" s="269"/>
      <c r="I110" s="269"/>
      <c r="J110" s="269"/>
      <c r="K110" s="269"/>
      <c r="L110" s="269"/>
    </row>
    <row r="111" spans="1:12" ht="16.5">
      <c r="A111" s="294"/>
      <c r="B111" s="342" t="s">
        <v>450</v>
      </c>
      <c r="C111" s="343" t="s">
        <v>377</v>
      </c>
      <c r="D111" s="331">
        <v>149</v>
      </c>
      <c r="E111" s="333"/>
      <c r="F111" s="333">
        <f>E111*D111</f>
        <v>0</v>
      </c>
      <c r="G111" s="269"/>
      <c r="H111" s="269"/>
      <c r="I111" s="269"/>
      <c r="J111" s="269"/>
      <c r="K111" s="269"/>
      <c r="L111" s="269"/>
    </row>
    <row r="112" spans="1:12">
      <c r="A112" s="294"/>
      <c r="B112" s="159"/>
      <c r="C112" s="157"/>
      <c r="D112" s="312"/>
      <c r="E112" s="313"/>
      <c r="F112" s="313"/>
      <c r="G112" s="269"/>
      <c r="H112" s="269"/>
      <c r="I112" s="269"/>
      <c r="J112" s="269"/>
      <c r="K112" s="269"/>
      <c r="L112" s="269"/>
    </row>
    <row r="113" spans="1:14">
      <c r="A113" s="294">
        <v>7.04</v>
      </c>
      <c r="B113" s="295" t="s">
        <v>2</v>
      </c>
      <c r="C113" s="157"/>
      <c r="D113" s="309"/>
      <c r="E113" s="313"/>
      <c r="F113" s="313"/>
      <c r="G113" s="269"/>
      <c r="H113" s="269"/>
      <c r="I113" s="269"/>
      <c r="J113" s="269"/>
      <c r="K113" s="269"/>
      <c r="L113" s="269"/>
    </row>
    <row r="114" spans="1:14" ht="67.150000000000006" customHeight="1">
      <c r="A114" s="327" t="s">
        <v>5</v>
      </c>
      <c r="B114" s="159" t="s">
        <v>454</v>
      </c>
      <c r="C114" s="341"/>
      <c r="D114" s="312"/>
      <c r="E114" s="310"/>
      <c r="F114" s="313"/>
      <c r="G114" s="269"/>
      <c r="H114" s="269"/>
      <c r="I114" s="269"/>
      <c r="J114" s="269"/>
      <c r="K114" s="269"/>
      <c r="L114" s="269"/>
    </row>
    <row r="115" spans="1:14" ht="16.5">
      <c r="A115" s="294"/>
      <c r="B115" s="342" t="s">
        <v>452</v>
      </c>
      <c r="C115" s="343" t="s">
        <v>377</v>
      </c>
      <c r="D115" s="331">
        <v>72</v>
      </c>
      <c r="E115" s="333"/>
      <c r="F115" s="333">
        <f>E115*D115</f>
        <v>0</v>
      </c>
      <c r="G115" s="269"/>
      <c r="H115" s="269"/>
      <c r="I115" s="269"/>
      <c r="J115" s="269"/>
      <c r="K115" s="269"/>
      <c r="L115" s="269"/>
    </row>
    <row r="116" spans="1:14">
      <c r="A116" s="294"/>
      <c r="B116" s="159"/>
      <c r="C116" s="157"/>
      <c r="D116" s="312"/>
      <c r="E116" s="313"/>
      <c r="F116" s="313"/>
      <c r="G116" s="269"/>
      <c r="H116" s="269"/>
      <c r="I116" s="269"/>
      <c r="J116" s="269"/>
      <c r="K116" s="269"/>
      <c r="L116" s="269"/>
    </row>
    <row r="117" spans="1:14">
      <c r="A117" s="294">
        <v>7.05</v>
      </c>
      <c r="B117" s="295" t="s">
        <v>2</v>
      </c>
      <c r="C117" s="157"/>
      <c r="D117" s="312"/>
      <c r="E117" s="313"/>
      <c r="F117" s="313"/>
      <c r="G117" s="269"/>
      <c r="H117" s="269"/>
      <c r="I117" s="269"/>
      <c r="J117" s="269"/>
      <c r="K117" s="269"/>
      <c r="L117" s="269"/>
    </row>
    <row r="118" spans="1:14" ht="57">
      <c r="A118" s="327" t="s">
        <v>5</v>
      </c>
      <c r="B118" s="314" t="s">
        <v>455</v>
      </c>
      <c r="C118" s="341"/>
      <c r="D118" s="312"/>
      <c r="E118" s="310"/>
      <c r="F118" s="313"/>
      <c r="G118" s="269"/>
      <c r="H118" s="269"/>
      <c r="I118" s="269"/>
      <c r="J118" s="269"/>
      <c r="K118" s="269"/>
      <c r="L118" s="269"/>
    </row>
    <row r="119" spans="1:14" ht="28.5">
      <c r="A119" s="327"/>
      <c r="B119" s="314" t="s">
        <v>456</v>
      </c>
      <c r="C119" s="341"/>
      <c r="D119" s="312"/>
      <c r="E119" s="310"/>
      <c r="F119" s="313"/>
      <c r="G119" s="269"/>
      <c r="H119" s="269"/>
      <c r="I119" s="269"/>
      <c r="J119" s="269"/>
      <c r="K119" s="269"/>
      <c r="L119" s="269"/>
    </row>
    <row r="120" spans="1:14">
      <c r="A120" s="294"/>
      <c r="B120" s="314"/>
      <c r="C120" s="341"/>
      <c r="D120" s="312"/>
      <c r="E120" s="310"/>
      <c r="F120" s="313"/>
      <c r="G120" s="269"/>
      <c r="H120" s="269"/>
      <c r="I120" s="269"/>
      <c r="J120" s="269"/>
      <c r="K120" s="269"/>
      <c r="L120" s="269"/>
    </row>
    <row r="121" spans="1:14" ht="30">
      <c r="A121" s="294"/>
      <c r="B121" s="282" t="s">
        <v>457</v>
      </c>
      <c r="C121" s="291"/>
      <c r="D121" s="345"/>
      <c r="E121" s="346"/>
      <c r="F121" s="293"/>
      <c r="G121" s="269"/>
      <c r="H121" s="269"/>
      <c r="I121" s="269"/>
      <c r="J121" s="269"/>
      <c r="K121" s="269"/>
      <c r="L121" s="269"/>
    </row>
    <row r="122" spans="1:14" ht="4.9000000000000004" customHeight="1">
      <c r="A122" s="294"/>
      <c r="B122" s="295"/>
      <c r="C122" s="341"/>
      <c r="D122" s="312"/>
      <c r="E122" s="310"/>
      <c r="F122" s="313"/>
      <c r="G122" s="269"/>
      <c r="H122" s="269"/>
      <c r="I122" s="269"/>
      <c r="J122" s="269"/>
      <c r="K122" s="269"/>
      <c r="L122" s="269"/>
    </row>
    <row r="123" spans="1:14">
      <c r="A123" s="294"/>
      <c r="B123" s="347" t="s">
        <v>458</v>
      </c>
      <c r="C123" s="343" t="s">
        <v>4</v>
      </c>
      <c r="D123" s="331">
        <v>1</v>
      </c>
      <c r="E123" s="332"/>
      <c r="F123" s="333">
        <f>E123*D123</f>
        <v>0</v>
      </c>
      <c r="G123" s="269"/>
      <c r="H123" s="269"/>
      <c r="I123" s="269"/>
      <c r="J123" s="269"/>
      <c r="K123" s="269"/>
      <c r="L123" s="269"/>
    </row>
    <row r="124" spans="1:14" ht="4.9000000000000004" customHeight="1">
      <c r="A124" s="294"/>
      <c r="B124" s="348"/>
      <c r="C124" s="349"/>
      <c r="D124" s="331"/>
      <c r="E124" s="332"/>
      <c r="F124" s="333"/>
      <c r="G124" s="269"/>
      <c r="H124" s="269"/>
      <c r="I124" s="269"/>
      <c r="J124" s="269"/>
      <c r="K124" s="269"/>
      <c r="L124" s="269"/>
    </row>
    <row r="125" spans="1:14">
      <c r="A125" s="294"/>
      <c r="B125" s="347" t="s">
        <v>459</v>
      </c>
      <c r="C125" s="350" t="s">
        <v>4</v>
      </c>
      <c r="D125" s="331">
        <v>1</v>
      </c>
      <c r="E125" s="332"/>
      <c r="F125" s="333">
        <f>D125*E125</f>
        <v>0</v>
      </c>
      <c r="G125" s="269"/>
      <c r="H125" s="269"/>
      <c r="I125" s="269"/>
      <c r="J125" s="269"/>
      <c r="K125" s="269"/>
      <c r="L125" s="269"/>
    </row>
    <row r="126" spans="1:14" ht="4.9000000000000004" customHeight="1">
      <c r="A126" s="294"/>
      <c r="B126" s="348"/>
      <c r="C126" s="350"/>
      <c r="D126" s="331"/>
      <c r="E126" s="332"/>
      <c r="F126" s="333"/>
    </row>
    <row r="127" spans="1:14">
      <c r="A127" s="294"/>
      <c r="B127" s="347" t="s">
        <v>460</v>
      </c>
      <c r="C127" s="350" t="s">
        <v>4</v>
      </c>
      <c r="D127" s="331">
        <v>1</v>
      </c>
      <c r="E127" s="332"/>
      <c r="F127" s="333">
        <f>D127*E127</f>
        <v>0</v>
      </c>
    </row>
    <row r="128" spans="1:14" s="268" customFormat="1" ht="4.9000000000000004" customHeight="1">
      <c r="A128" s="294"/>
      <c r="B128" s="348"/>
      <c r="C128" s="350"/>
      <c r="D128" s="331"/>
      <c r="E128" s="332"/>
      <c r="F128" s="333"/>
      <c r="M128" s="269"/>
      <c r="N128" s="269"/>
    </row>
    <row r="129" spans="1:14" s="268" customFormat="1">
      <c r="A129" s="294"/>
      <c r="B129" s="347" t="s">
        <v>461</v>
      </c>
      <c r="C129" s="350" t="s">
        <v>4</v>
      </c>
      <c r="D129" s="331">
        <v>2</v>
      </c>
      <c r="E129" s="332"/>
      <c r="F129" s="333">
        <f>D129*E129</f>
        <v>0</v>
      </c>
      <c r="M129" s="269"/>
      <c r="N129" s="269"/>
    </row>
    <row r="130" spans="1:14" s="268" customFormat="1" ht="4.9000000000000004" customHeight="1">
      <c r="A130" s="294"/>
      <c r="B130" s="348"/>
      <c r="C130" s="350"/>
      <c r="D130" s="331"/>
      <c r="E130" s="332"/>
      <c r="F130" s="333"/>
      <c r="M130" s="269"/>
      <c r="N130" s="269"/>
    </row>
    <row r="131" spans="1:14" s="268" customFormat="1">
      <c r="A131" s="294"/>
      <c r="B131" s="347" t="s">
        <v>462</v>
      </c>
      <c r="C131" s="350" t="s">
        <v>4</v>
      </c>
      <c r="D131" s="331">
        <v>1</v>
      </c>
      <c r="E131" s="332"/>
      <c r="F131" s="333">
        <f>D131*E131</f>
        <v>0</v>
      </c>
      <c r="M131" s="269"/>
      <c r="N131" s="269"/>
    </row>
    <row r="132" spans="1:14" s="268" customFormat="1" ht="4.9000000000000004" customHeight="1">
      <c r="A132" s="294"/>
      <c r="B132" s="348"/>
      <c r="C132" s="349"/>
      <c r="D132" s="331"/>
      <c r="E132" s="332"/>
      <c r="F132" s="333"/>
      <c r="M132" s="269"/>
      <c r="N132" s="269"/>
    </row>
    <row r="133" spans="1:14" s="268" customFormat="1">
      <c r="A133" s="294"/>
      <c r="B133" s="347" t="s">
        <v>463</v>
      </c>
      <c r="C133" s="350" t="s">
        <v>4</v>
      </c>
      <c r="D133" s="331">
        <v>1</v>
      </c>
      <c r="E133" s="332"/>
      <c r="F133" s="333">
        <f>D133*E133</f>
        <v>0</v>
      </c>
      <c r="M133" s="269"/>
      <c r="N133" s="269"/>
    </row>
    <row r="134" spans="1:14" s="268" customFormat="1" ht="4.9000000000000004" customHeight="1">
      <c r="A134" s="294"/>
      <c r="B134" s="351"/>
      <c r="C134" s="341"/>
      <c r="D134" s="312"/>
      <c r="E134" s="310"/>
      <c r="F134" s="313"/>
      <c r="M134" s="269"/>
      <c r="N134" s="269"/>
    </row>
    <row r="135" spans="1:14" s="268" customFormat="1">
      <c r="A135" s="294"/>
      <c r="B135" s="347" t="s">
        <v>464</v>
      </c>
      <c r="C135" s="350" t="s">
        <v>4</v>
      </c>
      <c r="D135" s="331">
        <v>1</v>
      </c>
      <c r="E135" s="332"/>
      <c r="F135" s="333">
        <f>D135*E135</f>
        <v>0</v>
      </c>
      <c r="M135" s="269"/>
      <c r="N135" s="269"/>
    </row>
    <row r="136" spans="1:14" s="268" customFormat="1" ht="4.9000000000000004" customHeight="1">
      <c r="A136" s="294"/>
      <c r="B136" s="347"/>
      <c r="C136" s="330"/>
      <c r="D136" s="331"/>
      <c r="E136" s="332"/>
      <c r="F136" s="333"/>
      <c r="M136" s="269"/>
      <c r="N136" s="269"/>
    </row>
    <row r="137" spans="1:14" s="268" customFormat="1">
      <c r="A137" s="294"/>
      <c r="B137" s="347" t="s">
        <v>465</v>
      </c>
      <c r="C137" s="350" t="s">
        <v>4</v>
      </c>
      <c r="D137" s="331">
        <v>1</v>
      </c>
      <c r="E137" s="332"/>
      <c r="F137" s="333">
        <f>D137*E137</f>
        <v>0</v>
      </c>
      <c r="M137" s="269"/>
      <c r="N137" s="269"/>
    </row>
    <row r="138" spans="1:14" s="268" customFormat="1">
      <c r="A138" s="294"/>
      <c r="B138" s="351"/>
      <c r="C138" s="341"/>
      <c r="D138" s="312"/>
      <c r="E138" s="310"/>
      <c r="F138" s="313"/>
      <c r="M138" s="269"/>
      <c r="N138" s="269"/>
    </row>
    <row r="139" spans="1:14" s="268" customFormat="1" ht="15">
      <c r="A139" s="294"/>
      <c r="B139" s="282" t="s">
        <v>466</v>
      </c>
      <c r="C139" s="291"/>
      <c r="D139" s="345"/>
      <c r="E139" s="346"/>
      <c r="F139" s="293"/>
      <c r="M139" s="269"/>
      <c r="N139" s="269"/>
    </row>
    <row r="140" spans="1:14" s="268" customFormat="1" ht="4.9000000000000004" customHeight="1">
      <c r="A140" s="294"/>
      <c r="B140" s="351"/>
      <c r="C140" s="341"/>
      <c r="D140" s="312"/>
      <c r="E140" s="310"/>
      <c r="F140" s="313"/>
      <c r="M140" s="269"/>
      <c r="N140" s="269"/>
    </row>
    <row r="141" spans="1:14" s="268" customFormat="1">
      <c r="A141" s="294"/>
      <c r="B141" s="347" t="s">
        <v>465</v>
      </c>
      <c r="C141" s="350" t="s">
        <v>4</v>
      </c>
      <c r="D141" s="331">
        <v>3</v>
      </c>
      <c r="E141" s="332"/>
      <c r="F141" s="333">
        <f>D141*E141</f>
        <v>0</v>
      </c>
      <c r="M141" s="269"/>
      <c r="N141" s="269"/>
    </row>
    <row r="142" spans="1:14" s="268" customFormat="1" ht="4.9000000000000004" customHeight="1">
      <c r="A142" s="294"/>
      <c r="B142" s="351"/>
      <c r="C142" s="341"/>
      <c r="D142" s="312"/>
      <c r="E142" s="310"/>
      <c r="F142" s="313"/>
      <c r="M142" s="269"/>
      <c r="N142" s="269"/>
    </row>
    <row r="143" spans="1:14" s="268" customFormat="1">
      <c r="A143" s="294"/>
      <c r="B143" s="347" t="s">
        <v>467</v>
      </c>
      <c r="C143" s="350" t="s">
        <v>4</v>
      </c>
      <c r="D143" s="331">
        <v>1</v>
      </c>
      <c r="E143" s="332"/>
      <c r="F143" s="333">
        <f>D143*E143</f>
        <v>0</v>
      </c>
      <c r="M143" s="269"/>
      <c r="N143" s="269"/>
    </row>
    <row r="144" spans="1:14" s="268" customFormat="1" ht="4.9000000000000004" customHeight="1">
      <c r="A144" s="294"/>
      <c r="B144" s="351"/>
      <c r="C144" s="341"/>
      <c r="D144" s="312"/>
      <c r="E144" s="310"/>
      <c r="F144" s="313"/>
      <c r="M144" s="269"/>
      <c r="N144" s="269"/>
    </row>
    <row r="145" spans="1:14" s="268" customFormat="1">
      <c r="A145" s="294"/>
      <c r="B145" s="347" t="s">
        <v>468</v>
      </c>
      <c r="C145" s="350" t="s">
        <v>4</v>
      </c>
      <c r="D145" s="331">
        <v>1</v>
      </c>
      <c r="E145" s="332"/>
      <c r="F145" s="333">
        <f>E145*D145</f>
        <v>0</v>
      </c>
      <c r="M145" s="269"/>
      <c r="N145" s="269"/>
    </row>
    <row r="146" spans="1:14" s="268" customFormat="1" ht="4.9000000000000004" customHeight="1">
      <c r="A146" s="294"/>
      <c r="B146" s="351"/>
      <c r="C146" s="341"/>
      <c r="D146" s="312"/>
      <c r="E146" s="310"/>
      <c r="F146" s="313"/>
      <c r="M146" s="269"/>
      <c r="N146" s="269"/>
    </row>
    <row r="147" spans="1:14" s="268" customFormat="1">
      <c r="A147" s="294"/>
      <c r="B147" s="347" t="s">
        <v>469</v>
      </c>
      <c r="C147" s="350" t="s">
        <v>4</v>
      </c>
      <c r="D147" s="331">
        <v>1</v>
      </c>
      <c r="E147" s="332"/>
      <c r="F147" s="333">
        <f>E147*D147</f>
        <v>0</v>
      </c>
      <c r="M147" s="269"/>
      <c r="N147" s="269"/>
    </row>
    <row r="148" spans="1:14" s="268" customFormat="1" ht="4.9000000000000004" customHeight="1">
      <c r="A148" s="294"/>
      <c r="B148" s="347"/>
      <c r="C148" s="330"/>
      <c r="D148" s="331"/>
      <c r="E148" s="332"/>
      <c r="F148" s="333"/>
      <c r="M148" s="269"/>
      <c r="N148" s="269"/>
    </row>
    <row r="149" spans="1:14" s="268" customFormat="1">
      <c r="A149" s="294"/>
      <c r="B149" s="347" t="s">
        <v>470</v>
      </c>
      <c r="C149" s="350" t="s">
        <v>4</v>
      </c>
      <c r="D149" s="331">
        <v>1</v>
      </c>
      <c r="E149" s="332"/>
      <c r="F149" s="333">
        <f>D149*E149</f>
        <v>0</v>
      </c>
      <c r="M149" s="269"/>
      <c r="N149" s="269"/>
    </row>
    <row r="150" spans="1:14" s="268" customFormat="1" ht="4.9000000000000004" customHeight="1">
      <c r="A150" s="294"/>
      <c r="B150" s="352"/>
      <c r="C150" s="330"/>
      <c r="D150" s="331"/>
      <c r="E150" s="332"/>
      <c r="F150" s="333"/>
      <c r="M150" s="269"/>
      <c r="N150" s="269"/>
    </row>
    <row r="151" spans="1:14" s="268" customFormat="1">
      <c r="A151" s="294"/>
      <c r="B151" s="347" t="s">
        <v>471</v>
      </c>
      <c r="C151" s="343" t="s">
        <v>4</v>
      </c>
      <c r="D151" s="331">
        <v>1</v>
      </c>
      <c r="E151" s="332"/>
      <c r="F151" s="333">
        <f>E151*D151</f>
        <v>0</v>
      </c>
      <c r="M151" s="269"/>
      <c r="N151" s="269"/>
    </row>
    <row r="152" spans="1:14" s="268" customFormat="1" ht="4.9000000000000004" customHeight="1">
      <c r="A152" s="294"/>
      <c r="B152" s="347"/>
      <c r="C152" s="330"/>
      <c r="D152" s="331"/>
      <c r="E152" s="332"/>
      <c r="F152" s="333"/>
      <c r="M152" s="269"/>
      <c r="N152" s="269"/>
    </row>
    <row r="153" spans="1:14" s="268" customFormat="1">
      <c r="A153" s="294"/>
      <c r="B153" s="347" t="s">
        <v>472</v>
      </c>
      <c r="C153" s="343" t="s">
        <v>4</v>
      </c>
      <c r="D153" s="331">
        <v>1</v>
      </c>
      <c r="E153" s="332"/>
      <c r="F153" s="333">
        <f>E153*D153</f>
        <v>0</v>
      </c>
      <c r="M153" s="269"/>
      <c r="N153" s="269"/>
    </row>
    <row r="154" spans="1:14" s="268" customFormat="1" ht="4.9000000000000004" customHeight="1">
      <c r="A154" s="294"/>
      <c r="B154" s="347"/>
      <c r="C154" s="330"/>
      <c r="D154" s="331"/>
      <c r="E154" s="332"/>
      <c r="F154" s="333"/>
      <c r="M154" s="269"/>
      <c r="N154" s="269"/>
    </row>
    <row r="155" spans="1:14" s="268" customFormat="1">
      <c r="A155" s="294"/>
      <c r="B155" s="347" t="s">
        <v>473</v>
      </c>
      <c r="C155" s="343" t="s">
        <v>4</v>
      </c>
      <c r="D155" s="331">
        <v>1</v>
      </c>
      <c r="E155" s="332"/>
      <c r="F155" s="333">
        <f>E155*D155</f>
        <v>0</v>
      </c>
      <c r="M155" s="269"/>
      <c r="N155" s="269"/>
    </row>
    <row r="156" spans="1:14" s="268" customFormat="1" ht="4.9000000000000004" customHeight="1">
      <c r="A156" s="294"/>
      <c r="B156" s="347"/>
      <c r="C156" s="330"/>
      <c r="D156" s="331"/>
      <c r="E156" s="310"/>
      <c r="F156" s="333"/>
      <c r="M156" s="269"/>
      <c r="N156" s="269"/>
    </row>
    <row r="157" spans="1:14" s="268" customFormat="1">
      <c r="A157" s="294"/>
      <c r="B157" s="347" t="s">
        <v>474</v>
      </c>
      <c r="C157" s="343" t="s">
        <v>4</v>
      </c>
      <c r="D157" s="331">
        <v>1</v>
      </c>
      <c r="E157" s="332"/>
      <c r="F157" s="333">
        <f>E157*D157</f>
        <v>0</v>
      </c>
      <c r="M157" s="269"/>
      <c r="N157" s="269"/>
    </row>
    <row r="158" spans="1:14" s="268" customFormat="1" ht="4.9000000000000004" customHeight="1">
      <c r="A158" s="294"/>
      <c r="B158" s="347"/>
      <c r="C158" s="330"/>
      <c r="D158" s="331"/>
      <c r="E158" s="332"/>
      <c r="F158" s="333"/>
      <c r="M158" s="269"/>
      <c r="N158" s="269"/>
    </row>
    <row r="159" spans="1:14" s="268" customFormat="1" ht="28.5">
      <c r="A159" s="294"/>
      <c r="B159" s="347" t="s">
        <v>475</v>
      </c>
      <c r="C159" s="343" t="s">
        <v>4</v>
      </c>
      <c r="D159" s="331">
        <v>1</v>
      </c>
      <c r="E159" s="332"/>
      <c r="F159" s="333">
        <f>E159*D159</f>
        <v>0</v>
      </c>
      <c r="M159" s="269"/>
      <c r="N159" s="269"/>
    </row>
    <row r="160" spans="1:14" s="268" customFormat="1">
      <c r="A160" s="294"/>
      <c r="B160" s="295"/>
      <c r="C160" s="157"/>
      <c r="D160" s="312"/>
      <c r="E160" s="310"/>
      <c r="F160" s="313"/>
      <c r="M160" s="269"/>
      <c r="N160" s="269"/>
    </row>
    <row r="161" spans="1:14" s="268" customFormat="1" ht="15">
      <c r="A161" s="294"/>
      <c r="B161" s="282" t="s">
        <v>476</v>
      </c>
      <c r="C161" s="291"/>
      <c r="D161" s="345"/>
      <c r="E161" s="346"/>
      <c r="F161" s="293"/>
      <c r="M161" s="269"/>
      <c r="N161" s="269"/>
    </row>
    <row r="162" spans="1:14" s="268" customFormat="1" ht="4.9000000000000004" customHeight="1">
      <c r="A162" s="294"/>
      <c r="B162" s="351"/>
      <c r="C162" s="341"/>
      <c r="D162" s="312"/>
      <c r="E162" s="310"/>
      <c r="F162" s="313"/>
      <c r="M162" s="269"/>
      <c r="N162" s="269"/>
    </row>
    <row r="163" spans="1:14" s="268" customFormat="1">
      <c r="A163" s="294"/>
      <c r="B163" s="347" t="s">
        <v>465</v>
      </c>
      <c r="C163" s="350" t="s">
        <v>4</v>
      </c>
      <c r="D163" s="331">
        <v>2</v>
      </c>
      <c r="E163" s="332"/>
      <c r="F163" s="333">
        <f>D163*E163</f>
        <v>0</v>
      </c>
      <c r="M163" s="269"/>
      <c r="N163" s="269"/>
    </row>
    <row r="164" spans="1:14" s="268" customFormat="1" ht="4.9000000000000004" customHeight="1">
      <c r="A164" s="294"/>
      <c r="B164" s="347"/>
      <c r="C164" s="330"/>
      <c r="D164" s="331"/>
      <c r="E164" s="332"/>
      <c r="F164" s="333"/>
      <c r="M164" s="269"/>
      <c r="N164" s="269"/>
    </row>
    <row r="165" spans="1:14" s="268" customFormat="1">
      <c r="A165" s="294"/>
      <c r="B165" s="347" t="s">
        <v>464</v>
      </c>
      <c r="C165" s="350" t="s">
        <v>4</v>
      </c>
      <c r="D165" s="331">
        <v>1</v>
      </c>
      <c r="E165" s="332"/>
      <c r="F165" s="333">
        <f>D165*E165</f>
        <v>0</v>
      </c>
      <c r="M165" s="269"/>
      <c r="N165" s="269"/>
    </row>
    <row r="166" spans="1:14" s="268" customFormat="1">
      <c r="A166" s="294"/>
      <c r="B166" s="295"/>
      <c r="C166" s="157"/>
      <c r="D166" s="312"/>
      <c r="E166" s="310"/>
      <c r="F166" s="313"/>
      <c r="M166" s="269"/>
      <c r="N166" s="269"/>
    </row>
    <row r="167" spans="1:14" s="268" customFormat="1" ht="15">
      <c r="A167" s="294"/>
      <c r="B167" s="282" t="s">
        <v>477</v>
      </c>
      <c r="C167" s="291"/>
      <c r="D167" s="345"/>
      <c r="E167" s="346"/>
      <c r="F167" s="293"/>
      <c r="M167" s="269"/>
      <c r="N167" s="269"/>
    </row>
    <row r="168" spans="1:14" s="268" customFormat="1" ht="4.9000000000000004" customHeight="1">
      <c r="A168" s="294"/>
      <c r="B168" s="351"/>
      <c r="C168" s="341"/>
      <c r="D168" s="312"/>
      <c r="E168" s="310"/>
      <c r="F168" s="313"/>
      <c r="M168" s="269"/>
      <c r="N168" s="269"/>
    </row>
    <row r="169" spans="1:14" s="268" customFormat="1">
      <c r="A169" s="294"/>
      <c r="B169" s="347" t="s">
        <v>465</v>
      </c>
      <c r="C169" s="350" t="s">
        <v>4</v>
      </c>
      <c r="D169" s="331">
        <v>2</v>
      </c>
      <c r="E169" s="332"/>
      <c r="F169" s="333">
        <f>D169*E169</f>
        <v>0</v>
      </c>
      <c r="M169" s="269"/>
      <c r="N169" s="269"/>
    </row>
    <row r="170" spans="1:14" s="268" customFormat="1" ht="4.9000000000000004" customHeight="1">
      <c r="A170" s="294"/>
      <c r="B170" s="347"/>
      <c r="C170" s="330"/>
      <c r="D170" s="331"/>
      <c r="E170" s="332"/>
      <c r="F170" s="333"/>
      <c r="M170" s="269"/>
      <c r="N170" s="269"/>
    </row>
    <row r="171" spans="1:14" s="268" customFormat="1">
      <c r="A171" s="294"/>
      <c r="B171" s="347" t="s">
        <v>478</v>
      </c>
      <c r="C171" s="350" t="s">
        <v>4</v>
      </c>
      <c r="D171" s="331">
        <v>1</v>
      </c>
      <c r="E171" s="332"/>
      <c r="F171" s="333">
        <f>D171*E171</f>
        <v>0</v>
      </c>
      <c r="M171" s="269"/>
      <c r="N171" s="269"/>
    </row>
    <row r="172" spans="1:14" s="268" customFormat="1">
      <c r="A172" s="294"/>
      <c r="B172" s="295"/>
      <c r="C172" s="157"/>
      <c r="D172" s="312"/>
      <c r="E172" s="310"/>
      <c r="F172" s="313"/>
      <c r="M172" s="269"/>
      <c r="N172" s="269"/>
    </row>
    <row r="173" spans="1:14" s="268" customFormat="1" ht="15">
      <c r="A173" s="294"/>
      <c r="B173" s="282" t="s">
        <v>479</v>
      </c>
      <c r="C173" s="291"/>
      <c r="D173" s="345"/>
      <c r="E173" s="346"/>
      <c r="F173" s="293"/>
      <c r="M173" s="269"/>
      <c r="N173" s="269"/>
    </row>
    <row r="174" spans="1:14" s="268" customFormat="1" ht="4.9000000000000004" customHeight="1">
      <c r="A174" s="294"/>
      <c r="B174" s="295"/>
      <c r="C174" s="157"/>
      <c r="D174" s="312"/>
      <c r="E174" s="310"/>
      <c r="F174" s="313"/>
      <c r="M174" s="269"/>
      <c r="N174" s="269"/>
    </row>
    <row r="175" spans="1:14" s="268" customFormat="1">
      <c r="A175" s="294"/>
      <c r="B175" s="353" t="s">
        <v>465</v>
      </c>
      <c r="C175" s="343" t="s">
        <v>4</v>
      </c>
      <c r="D175" s="331">
        <v>2</v>
      </c>
      <c r="E175" s="332"/>
      <c r="F175" s="333">
        <f>D175*E175</f>
        <v>0</v>
      </c>
      <c r="M175" s="269"/>
      <c r="N175" s="269"/>
    </row>
    <row r="176" spans="1:14" s="268" customFormat="1" ht="4.9000000000000004" customHeight="1">
      <c r="A176" s="294"/>
      <c r="B176" s="353"/>
      <c r="C176" s="330"/>
      <c r="D176" s="331"/>
      <c r="E176" s="332"/>
      <c r="F176" s="333"/>
      <c r="M176" s="269"/>
      <c r="N176" s="269"/>
    </row>
    <row r="177" spans="1:14" s="268" customFormat="1">
      <c r="A177" s="294"/>
      <c r="B177" s="353" t="s">
        <v>480</v>
      </c>
      <c r="C177" s="343" t="s">
        <v>4</v>
      </c>
      <c r="D177" s="331">
        <v>1</v>
      </c>
      <c r="E177" s="332"/>
      <c r="F177" s="333">
        <f>E177*D177</f>
        <v>0</v>
      </c>
      <c r="M177" s="269"/>
      <c r="N177" s="269"/>
    </row>
    <row r="178" spans="1:14" s="268" customFormat="1" ht="4.9000000000000004" customHeight="1">
      <c r="A178" s="294"/>
      <c r="B178" s="353"/>
      <c r="C178" s="330"/>
      <c r="D178" s="331"/>
      <c r="E178" s="332"/>
      <c r="F178" s="333"/>
      <c r="M178" s="269"/>
      <c r="N178" s="269"/>
    </row>
    <row r="179" spans="1:14" s="268" customFormat="1">
      <c r="A179" s="294"/>
      <c r="B179" s="353" t="s">
        <v>481</v>
      </c>
      <c r="C179" s="343" t="s">
        <v>4</v>
      </c>
      <c r="D179" s="331">
        <v>1</v>
      </c>
      <c r="E179" s="332"/>
      <c r="F179" s="333">
        <f>E179*D179</f>
        <v>0</v>
      </c>
      <c r="M179" s="269"/>
      <c r="N179" s="269"/>
    </row>
    <row r="180" spans="1:14" s="268" customFormat="1" ht="4.9000000000000004" customHeight="1">
      <c r="A180" s="294"/>
      <c r="B180" s="329"/>
      <c r="C180" s="330"/>
      <c r="D180" s="331"/>
      <c r="E180" s="332"/>
      <c r="F180" s="333"/>
      <c r="M180" s="269"/>
      <c r="N180" s="269"/>
    </row>
    <row r="181" spans="1:14" s="268" customFormat="1">
      <c r="A181" s="294"/>
      <c r="B181" s="353" t="s">
        <v>482</v>
      </c>
      <c r="C181" s="343" t="s">
        <v>4</v>
      </c>
      <c r="D181" s="331">
        <v>1</v>
      </c>
      <c r="E181" s="332"/>
      <c r="F181" s="333">
        <f>E181*D181</f>
        <v>0</v>
      </c>
      <c r="M181" s="269"/>
      <c r="N181" s="269"/>
    </row>
    <row r="182" spans="1:14" s="268" customFormat="1" ht="4.9000000000000004" customHeight="1">
      <c r="A182" s="294"/>
      <c r="B182" s="329"/>
      <c r="C182" s="330"/>
      <c r="D182" s="331"/>
      <c r="E182" s="332"/>
      <c r="F182" s="333"/>
      <c r="M182" s="269"/>
      <c r="N182" s="269"/>
    </row>
    <row r="183" spans="1:14" s="268" customFormat="1" ht="28.5">
      <c r="A183" s="294"/>
      <c r="B183" s="353" t="s">
        <v>483</v>
      </c>
      <c r="C183" s="343" t="s">
        <v>4</v>
      </c>
      <c r="D183" s="331">
        <v>1</v>
      </c>
      <c r="E183" s="332"/>
      <c r="F183" s="333">
        <f>E183*D183</f>
        <v>0</v>
      </c>
      <c r="M183" s="269"/>
      <c r="N183" s="269"/>
    </row>
    <row r="184" spans="1:14" s="268" customFormat="1" ht="4.9000000000000004" customHeight="1">
      <c r="A184" s="294"/>
      <c r="B184" s="353"/>
      <c r="C184" s="343"/>
      <c r="D184" s="331"/>
      <c r="E184" s="332"/>
      <c r="F184" s="333"/>
      <c r="M184" s="269"/>
      <c r="N184" s="269"/>
    </row>
    <row r="185" spans="1:14" s="268" customFormat="1">
      <c r="A185" s="294"/>
      <c r="B185" s="347" t="s">
        <v>484</v>
      </c>
      <c r="C185" s="350" t="s">
        <v>4</v>
      </c>
      <c r="D185" s="331">
        <v>1</v>
      </c>
      <c r="E185" s="332"/>
      <c r="F185" s="333">
        <f>D185*E185</f>
        <v>0</v>
      </c>
      <c r="M185" s="269"/>
      <c r="N185" s="269"/>
    </row>
    <row r="186" spans="1:14" s="268" customFormat="1" ht="4.9000000000000004" customHeight="1">
      <c r="A186" s="294"/>
      <c r="B186" s="353"/>
      <c r="C186" s="343"/>
      <c r="D186" s="331"/>
      <c r="E186" s="332"/>
      <c r="F186" s="333"/>
      <c r="M186" s="269"/>
      <c r="N186" s="269"/>
    </row>
    <row r="187" spans="1:14" s="268" customFormat="1">
      <c r="A187" s="294"/>
      <c r="B187" s="347" t="s">
        <v>468</v>
      </c>
      <c r="C187" s="350" t="s">
        <v>4</v>
      </c>
      <c r="D187" s="331">
        <v>1</v>
      </c>
      <c r="E187" s="332"/>
      <c r="F187" s="333">
        <f>E187*D187</f>
        <v>0</v>
      </c>
      <c r="M187" s="269"/>
      <c r="N187" s="269"/>
    </row>
    <row r="188" spans="1:14" s="268" customFormat="1" ht="4.9000000000000004" customHeight="1">
      <c r="A188" s="294"/>
      <c r="B188" s="353"/>
      <c r="C188" s="330"/>
      <c r="D188" s="331"/>
      <c r="E188" s="332"/>
      <c r="F188" s="333"/>
      <c r="M188" s="269"/>
      <c r="N188" s="269"/>
    </row>
    <row r="189" spans="1:14" s="268" customFormat="1">
      <c r="A189" s="294"/>
      <c r="B189" s="353" t="s">
        <v>471</v>
      </c>
      <c r="C189" s="343" t="s">
        <v>4</v>
      </c>
      <c r="D189" s="331">
        <v>2</v>
      </c>
      <c r="E189" s="332"/>
      <c r="F189" s="333">
        <f>E189*D189</f>
        <v>0</v>
      </c>
      <c r="M189" s="269"/>
      <c r="N189" s="269"/>
    </row>
    <row r="190" spans="1:14" s="268" customFormat="1" ht="4.9000000000000004" customHeight="1">
      <c r="A190" s="294"/>
      <c r="B190" s="353"/>
      <c r="C190" s="330"/>
      <c r="D190" s="331"/>
      <c r="E190" s="332"/>
      <c r="F190" s="333"/>
      <c r="M190" s="269"/>
      <c r="N190" s="269"/>
    </row>
    <row r="191" spans="1:14" s="268" customFormat="1">
      <c r="A191" s="294"/>
      <c r="B191" s="353" t="s">
        <v>472</v>
      </c>
      <c r="C191" s="343" t="s">
        <v>4</v>
      </c>
      <c r="D191" s="331">
        <v>2</v>
      </c>
      <c r="E191" s="332"/>
      <c r="F191" s="333">
        <f>E191*D191</f>
        <v>0</v>
      </c>
      <c r="M191" s="269"/>
      <c r="N191" s="269"/>
    </row>
    <row r="192" spans="1:14" s="268" customFormat="1" ht="4.9000000000000004" customHeight="1">
      <c r="A192" s="294"/>
      <c r="B192" s="353"/>
      <c r="C192" s="330"/>
      <c r="D192" s="331"/>
      <c r="E192" s="332"/>
      <c r="F192" s="333"/>
      <c r="M192" s="269"/>
      <c r="N192" s="269"/>
    </row>
    <row r="193" spans="1:14" s="268" customFormat="1">
      <c r="A193" s="294"/>
      <c r="B193" s="353" t="s">
        <v>473</v>
      </c>
      <c r="C193" s="343" t="s">
        <v>4</v>
      </c>
      <c r="D193" s="331">
        <v>2</v>
      </c>
      <c r="E193" s="332"/>
      <c r="F193" s="333">
        <f>E193*D193</f>
        <v>0</v>
      </c>
      <c r="M193" s="269"/>
      <c r="N193" s="269"/>
    </row>
    <row r="194" spans="1:14" s="268" customFormat="1" ht="4.9000000000000004" customHeight="1">
      <c r="A194" s="294"/>
      <c r="B194" s="295"/>
      <c r="C194" s="157"/>
      <c r="D194" s="312"/>
      <c r="E194" s="310"/>
      <c r="F194" s="313"/>
      <c r="M194" s="269"/>
      <c r="N194" s="269"/>
    </row>
    <row r="195" spans="1:14" s="268" customFormat="1">
      <c r="A195" s="294"/>
      <c r="B195" s="347" t="s">
        <v>474</v>
      </c>
      <c r="C195" s="343" t="s">
        <v>4</v>
      </c>
      <c r="D195" s="331">
        <v>1</v>
      </c>
      <c r="E195" s="332"/>
      <c r="F195" s="333">
        <f>E195*D195</f>
        <v>0</v>
      </c>
      <c r="M195" s="269"/>
      <c r="N195" s="269"/>
    </row>
    <row r="196" spans="1:14" s="268" customFormat="1" ht="4.9000000000000004" customHeight="1">
      <c r="A196" s="294"/>
      <c r="B196" s="347"/>
      <c r="C196" s="330"/>
      <c r="D196" s="331"/>
      <c r="E196" s="332"/>
      <c r="F196" s="333"/>
      <c r="M196" s="269"/>
      <c r="N196" s="269"/>
    </row>
    <row r="197" spans="1:14" s="268" customFormat="1" ht="28.5">
      <c r="A197" s="294"/>
      <c r="B197" s="347" t="s">
        <v>475</v>
      </c>
      <c r="C197" s="343" t="s">
        <v>4</v>
      </c>
      <c r="D197" s="331">
        <v>1</v>
      </c>
      <c r="E197" s="332"/>
      <c r="F197" s="333">
        <f>E197*D197</f>
        <v>0</v>
      </c>
      <c r="M197" s="269"/>
      <c r="N197" s="269"/>
    </row>
    <row r="198" spans="1:14" s="268" customFormat="1">
      <c r="A198" s="294"/>
      <c r="B198" s="295"/>
      <c r="C198" s="157"/>
      <c r="D198" s="312"/>
      <c r="E198" s="310"/>
      <c r="F198" s="313"/>
      <c r="M198" s="269"/>
      <c r="N198" s="269"/>
    </row>
    <row r="199" spans="1:14" s="268" customFormat="1" ht="15">
      <c r="A199" s="294"/>
      <c r="B199" s="282" t="s">
        <v>485</v>
      </c>
      <c r="C199" s="291"/>
      <c r="D199" s="345"/>
      <c r="E199" s="346"/>
      <c r="F199" s="293"/>
      <c r="M199" s="269"/>
      <c r="N199" s="269"/>
    </row>
    <row r="200" spans="1:14" s="268" customFormat="1" ht="4.9000000000000004" customHeight="1">
      <c r="A200" s="294"/>
      <c r="B200" s="295"/>
      <c r="C200" s="157"/>
      <c r="D200" s="312"/>
      <c r="E200" s="310"/>
      <c r="F200" s="313"/>
      <c r="M200" s="269"/>
      <c r="N200" s="269"/>
    </row>
    <row r="201" spans="1:14" s="268" customFormat="1">
      <c r="A201" s="294"/>
      <c r="B201" s="353" t="s">
        <v>465</v>
      </c>
      <c r="C201" s="343" t="s">
        <v>4</v>
      </c>
      <c r="D201" s="331">
        <v>1</v>
      </c>
      <c r="E201" s="332"/>
      <c r="F201" s="333">
        <f>D201*E201</f>
        <v>0</v>
      </c>
      <c r="M201" s="269"/>
      <c r="N201" s="269"/>
    </row>
    <row r="202" spans="1:14" s="268" customFormat="1" ht="4.9000000000000004" customHeight="1">
      <c r="A202" s="294"/>
      <c r="B202" s="353"/>
      <c r="C202" s="330"/>
      <c r="D202" s="331"/>
      <c r="E202" s="332"/>
      <c r="F202" s="333"/>
      <c r="M202" s="269"/>
      <c r="N202" s="269"/>
    </row>
    <row r="203" spans="1:14" s="268" customFormat="1">
      <c r="A203" s="294"/>
      <c r="B203" s="353" t="s">
        <v>486</v>
      </c>
      <c r="C203" s="343" t="s">
        <v>4</v>
      </c>
      <c r="D203" s="331">
        <v>1</v>
      </c>
      <c r="E203" s="332"/>
      <c r="F203" s="333">
        <f>E203*D203</f>
        <v>0</v>
      </c>
      <c r="M203" s="269"/>
      <c r="N203" s="269"/>
    </row>
    <row r="204" spans="1:14" s="268" customFormat="1" ht="4.9000000000000004" customHeight="1">
      <c r="A204" s="294"/>
      <c r="B204" s="353"/>
      <c r="C204" s="330"/>
      <c r="D204" s="331"/>
      <c r="E204" s="332"/>
      <c r="F204" s="333"/>
      <c r="M204" s="269"/>
      <c r="N204" s="269"/>
    </row>
    <row r="205" spans="1:14" s="268" customFormat="1">
      <c r="A205" s="294"/>
      <c r="B205" s="353" t="s">
        <v>487</v>
      </c>
      <c r="C205" s="343" t="s">
        <v>4</v>
      </c>
      <c r="D205" s="331">
        <v>1</v>
      </c>
      <c r="E205" s="332"/>
      <c r="F205" s="333">
        <f>E205*D205</f>
        <v>0</v>
      </c>
      <c r="M205" s="269"/>
      <c r="N205" s="269"/>
    </row>
    <row r="206" spans="1:14" s="268" customFormat="1" ht="4.9000000000000004" customHeight="1">
      <c r="A206" s="294"/>
      <c r="B206" s="329"/>
      <c r="C206" s="330"/>
      <c r="D206" s="331"/>
      <c r="E206" s="332"/>
      <c r="F206" s="333"/>
      <c r="M206" s="269"/>
      <c r="N206" s="269"/>
    </row>
    <row r="207" spans="1:14" s="268" customFormat="1">
      <c r="A207" s="294"/>
      <c r="B207" s="347" t="s">
        <v>488</v>
      </c>
      <c r="C207" s="343" t="s">
        <v>4</v>
      </c>
      <c r="D207" s="331">
        <v>1</v>
      </c>
      <c r="E207" s="332"/>
      <c r="F207" s="333">
        <f>E207*D207</f>
        <v>0</v>
      </c>
      <c r="M207" s="269"/>
      <c r="N207" s="269"/>
    </row>
    <row r="208" spans="1:14" s="268" customFormat="1">
      <c r="A208" s="294"/>
      <c r="B208" s="314"/>
      <c r="C208" s="157"/>
      <c r="D208" s="312"/>
      <c r="E208" s="310"/>
      <c r="F208" s="313"/>
      <c r="M208" s="269"/>
      <c r="N208" s="269"/>
    </row>
    <row r="209" spans="1:14" s="268" customFormat="1" ht="15">
      <c r="A209" s="294"/>
      <c r="B209" s="282" t="s">
        <v>489</v>
      </c>
      <c r="C209" s="291"/>
      <c r="D209" s="345"/>
      <c r="E209" s="346"/>
      <c r="F209" s="293"/>
      <c r="M209" s="269"/>
      <c r="N209" s="269"/>
    </row>
    <row r="210" spans="1:14" s="268" customFormat="1" ht="4.9000000000000004" customHeight="1">
      <c r="A210" s="294"/>
      <c r="B210" s="295"/>
      <c r="C210" s="341"/>
      <c r="D210" s="312"/>
      <c r="E210" s="310"/>
      <c r="F210" s="313"/>
      <c r="M210" s="269"/>
      <c r="N210" s="269"/>
    </row>
    <row r="211" spans="1:14" s="268" customFormat="1">
      <c r="A211" s="294"/>
      <c r="B211" s="347" t="s">
        <v>465</v>
      </c>
      <c r="C211" s="350" t="s">
        <v>4</v>
      </c>
      <c r="D211" s="331">
        <v>4</v>
      </c>
      <c r="E211" s="332"/>
      <c r="F211" s="333">
        <f>D211*E211</f>
        <v>0</v>
      </c>
      <c r="M211" s="269"/>
      <c r="N211" s="269"/>
    </row>
    <row r="212" spans="1:14" s="268" customFormat="1" ht="4.9000000000000004" customHeight="1">
      <c r="A212" s="294"/>
      <c r="B212" s="351"/>
      <c r="C212" s="341"/>
      <c r="D212" s="312"/>
      <c r="E212" s="310"/>
      <c r="F212" s="313"/>
      <c r="M212" s="269"/>
      <c r="N212" s="269"/>
    </row>
    <row r="213" spans="1:14" s="268" customFormat="1">
      <c r="A213" s="294"/>
      <c r="B213" s="347" t="s">
        <v>470</v>
      </c>
      <c r="C213" s="350" t="s">
        <v>4</v>
      </c>
      <c r="D213" s="331">
        <v>2</v>
      </c>
      <c r="E213" s="332"/>
      <c r="F213" s="333">
        <f>D213*E213</f>
        <v>0</v>
      </c>
      <c r="M213" s="269"/>
      <c r="N213" s="269"/>
    </row>
    <row r="214" spans="1:14" s="268" customFormat="1">
      <c r="A214" s="294"/>
      <c r="B214" s="347"/>
      <c r="C214" s="350"/>
      <c r="D214" s="331"/>
      <c r="E214" s="332"/>
      <c r="F214" s="333"/>
      <c r="M214" s="269"/>
      <c r="N214" s="269"/>
    </row>
    <row r="215" spans="1:14" s="268" customFormat="1" ht="15">
      <c r="A215" s="294"/>
      <c r="B215" s="282" t="s">
        <v>490</v>
      </c>
      <c r="C215" s="291"/>
      <c r="D215" s="345"/>
      <c r="E215" s="346"/>
      <c r="F215" s="293"/>
      <c r="M215" s="269"/>
      <c r="N215" s="269"/>
    </row>
    <row r="216" spans="1:14" s="268" customFormat="1" ht="4.9000000000000004" customHeight="1">
      <c r="A216" s="294"/>
      <c r="B216" s="295"/>
      <c r="C216" s="341"/>
      <c r="D216" s="312"/>
      <c r="E216" s="310"/>
      <c r="F216" s="313"/>
      <c r="M216" s="269"/>
      <c r="N216" s="269"/>
    </row>
    <row r="217" spans="1:14" s="268" customFormat="1">
      <c r="A217" s="294"/>
      <c r="B217" s="347" t="s">
        <v>465</v>
      </c>
      <c r="C217" s="350" t="s">
        <v>4</v>
      </c>
      <c r="D217" s="331">
        <v>2</v>
      </c>
      <c r="E217" s="332"/>
      <c r="F217" s="333">
        <f>D217*E217</f>
        <v>0</v>
      </c>
      <c r="M217" s="269"/>
      <c r="N217" s="269"/>
    </row>
    <row r="218" spans="1:14" s="268" customFormat="1" ht="4.9000000000000004" customHeight="1">
      <c r="A218" s="294"/>
      <c r="B218" s="351"/>
      <c r="C218" s="341"/>
      <c r="D218" s="312"/>
      <c r="E218" s="310"/>
      <c r="F218" s="313"/>
      <c r="M218" s="269"/>
      <c r="N218" s="269"/>
    </row>
    <row r="219" spans="1:14" s="268" customFormat="1">
      <c r="A219" s="294"/>
      <c r="B219" s="347" t="s">
        <v>491</v>
      </c>
      <c r="C219" s="350" t="s">
        <v>4</v>
      </c>
      <c r="D219" s="331">
        <v>1</v>
      </c>
      <c r="E219" s="332"/>
      <c r="F219" s="333">
        <f>D219*E219</f>
        <v>0</v>
      </c>
      <c r="M219" s="269"/>
      <c r="N219" s="269"/>
    </row>
    <row r="220" spans="1:14" s="268" customFormat="1">
      <c r="A220" s="294"/>
      <c r="B220" s="347"/>
      <c r="C220" s="350"/>
      <c r="D220" s="331"/>
      <c r="E220" s="332"/>
      <c r="F220" s="333"/>
      <c r="M220" s="269"/>
      <c r="N220" s="269"/>
    </row>
    <row r="221" spans="1:14" s="268" customFormat="1" ht="15">
      <c r="A221" s="294"/>
      <c r="B221" s="282" t="s">
        <v>492</v>
      </c>
      <c r="C221" s="291"/>
      <c r="D221" s="345"/>
      <c r="E221" s="346"/>
      <c r="F221" s="293"/>
      <c r="M221" s="269"/>
      <c r="N221" s="269"/>
    </row>
    <row r="222" spans="1:14" s="268" customFormat="1" ht="4.9000000000000004" customHeight="1">
      <c r="A222" s="294"/>
      <c r="B222" s="295"/>
      <c r="C222" s="341"/>
      <c r="D222" s="312"/>
      <c r="E222" s="310"/>
      <c r="F222" s="313"/>
      <c r="M222" s="269"/>
      <c r="N222" s="269"/>
    </row>
    <row r="223" spans="1:14" s="268" customFormat="1">
      <c r="A223" s="294"/>
      <c r="B223" s="347" t="s">
        <v>465</v>
      </c>
      <c r="C223" s="350" t="s">
        <v>4</v>
      </c>
      <c r="D223" s="331">
        <v>4</v>
      </c>
      <c r="E223" s="332"/>
      <c r="F223" s="333">
        <f>D223*E223</f>
        <v>0</v>
      </c>
      <c r="M223" s="269"/>
      <c r="N223" s="269"/>
    </row>
    <row r="224" spans="1:14" s="268" customFormat="1" ht="4.9000000000000004" customHeight="1">
      <c r="A224" s="294"/>
      <c r="B224" s="351"/>
      <c r="C224" s="341"/>
      <c r="D224" s="312"/>
      <c r="E224" s="310"/>
      <c r="F224" s="313"/>
      <c r="M224" s="269"/>
      <c r="N224" s="269"/>
    </row>
    <row r="225" spans="1:14" s="268" customFormat="1">
      <c r="A225" s="294"/>
      <c r="B225" s="347" t="s">
        <v>493</v>
      </c>
      <c r="C225" s="350" t="s">
        <v>4</v>
      </c>
      <c r="D225" s="331">
        <v>2</v>
      </c>
      <c r="E225" s="332"/>
      <c r="F225" s="333">
        <f>D225*E225</f>
        <v>0</v>
      </c>
      <c r="M225" s="269"/>
      <c r="N225" s="269"/>
    </row>
    <row r="226" spans="1:14" s="268" customFormat="1" ht="4.9000000000000004" customHeight="1">
      <c r="A226" s="294"/>
      <c r="B226" s="347"/>
      <c r="C226" s="330"/>
      <c r="D226" s="331"/>
      <c r="E226" s="332"/>
      <c r="F226" s="333"/>
      <c r="M226" s="269"/>
      <c r="N226" s="269"/>
    </row>
    <row r="227" spans="1:14" s="268" customFormat="1">
      <c r="A227" s="294"/>
      <c r="B227" s="295"/>
      <c r="C227" s="157"/>
      <c r="D227" s="312"/>
      <c r="E227" s="310"/>
      <c r="F227" s="313"/>
      <c r="M227" s="269"/>
      <c r="N227" s="269"/>
    </row>
    <row r="228" spans="1:14" s="268" customFormat="1" ht="15">
      <c r="A228" s="294"/>
      <c r="B228" s="282" t="s">
        <v>494</v>
      </c>
      <c r="C228" s="291"/>
      <c r="D228" s="345"/>
      <c r="E228" s="346"/>
      <c r="F228" s="293"/>
      <c r="M228" s="269"/>
      <c r="N228" s="269"/>
    </row>
    <row r="229" spans="1:14" s="268" customFormat="1" ht="4.9000000000000004" customHeight="1">
      <c r="A229" s="294"/>
      <c r="B229" s="295"/>
      <c r="C229" s="157"/>
      <c r="D229" s="312"/>
      <c r="E229" s="310"/>
      <c r="F229" s="313"/>
      <c r="M229" s="269"/>
      <c r="N229" s="269"/>
    </row>
    <row r="230" spans="1:14" s="268" customFormat="1">
      <c r="A230" s="294"/>
      <c r="B230" s="347" t="s">
        <v>465</v>
      </c>
      <c r="C230" s="350" t="s">
        <v>4</v>
      </c>
      <c r="D230" s="331">
        <v>2</v>
      </c>
      <c r="E230" s="332"/>
      <c r="F230" s="333">
        <f>D230*E230</f>
        <v>0</v>
      </c>
      <c r="M230" s="269"/>
      <c r="N230" s="269"/>
    </row>
    <row r="231" spans="1:14" s="268" customFormat="1" ht="4.9000000000000004" customHeight="1">
      <c r="A231" s="294"/>
      <c r="B231" s="351"/>
      <c r="C231" s="341"/>
      <c r="D231" s="312"/>
      <c r="E231" s="310"/>
      <c r="F231" s="313"/>
      <c r="M231" s="269"/>
      <c r="N231" s="269"/>
    </row>
    <row r="232" spans="1:14" s="268" customFormat="1">
      <c r="A232" s="294"/>
      <c r="B232" s="347" t="s">
        <v>491</v>
      </c>
      <c r="C232" s="350" t="s">
        <v>4</v>
      </c>
      <c r="D232" s="331">
        <v>1</v>
      </c>
      <c r="E232" s="332"/>
      <c r="F232" s="333">
        <f>D232*E232</f>
        <v>0</v>
      </c>
      <c r="M232" s="269"/>
      <c r="N232" s="269"/>
    </row>
    <row r="233" spans="1:14" s="268" customFormat="1" ht="4.9000000000000004" customHeight="1">
      <c r="A233" s="294"/>
      <c r="B233" s="295"/>
      <c r="C233" s="157"/>
      <c r="D233" s="312"/>
      <c r="E233" s="310"/>
      <c r="F233" s="313"/>
      <c r="M233" s="269"/>
      <c r="N233" s="269"/>
    </row>
    <row r="234" spans="1:14" s="268" customFormat="1">
      <c r="A234" s="294"/>
      <c r="B234" s="347" t="s">
        <v>484</v>
      </c>
      <c r="C234" s="350" t="s">
        <v>4</v>
      </c>
      <c r="D234" s="331">
        <v>1</v>
      </c>
      <c r="E234" s="332"/>
      <c r="F234" s="333">
        <f>D234*E234</f>
        <v>0</v>
      </c>
      <c r="M234" s="269"/>
      <c r="N234" s="269"/>
    </row>
    <row r="235" spans="1:14" s="268" customFormat="1">
      <c r="A235" s="294"/>
      <c r="B235" s="351"/>
      <c r="C235" s="341"/>
      <c r="D235" s="312"/>
      <c r="E235" s="310"/>
      <c r="F235" s="313"/>
      <c r="M235" s="269"/>
      <c r="N235" s="269"/>
    </row>
    <row r="236" spans="1:14" s="268" customFormat="1" ht="15">
      <c r="A236" s="294"/>
      <c r="B236" s="282" t="s">
        <v>495</v>
      </c>
      <c r="C236" s="291"/>
      <c r="D236" s="345"/>
      <c r="E236" s="346"/>
      <c r="F236" s="293"/>
      <c r="M236" s="269"/>
      <c r="N236" s="269"/>
    </row>
    <row r="237" spans="1:14" s="268" customFormat="1" ht="4.9000000000000004" customHeight="1">
      <c r="A237" s="294"/>
      <c r="B237" s="351"/>
      <c r="C237" s="341"/>
      <c r="D237" s="312"/>
      <c r="E237" s="310"/>
      <c r="F237" s="313"/>
      <c r="M237" s="269"/>
      <c r="N237" s="269"/>
    </row>
    <row r="238" spans="1:14" s="268" customFormat="1">
      <c r="A238" s="294"/>
      <c r="B238" s="347" t="s">
        <v>465</v>
      </c>
      <c r="C238" s="350" t="s">
        <v>4</v>
      </c>
      <c r="D238" s="331">
        <v>1</v>
      </c>
      <c r="E238" s="332"/>
      <c r="F238" s="333">
        <f>D238*E238</f>
        <v>0</v>
      </c>
      <c r="M238" s="269"/>
      <c r="N238" s="269"/>
    </row>
    <row r="239" spans="1:14" s="268" customFormat="1" ht="4.9000000000000004" customHeight="1">
      <c r="A239" s="294"/>
      <c r="B239" s="351"/>
      <c r="C239" s="341"/>
      <c r="D239" s="312"/>
      <c r="E239" s="310"/>
      <c r="F239" s="313"/>
      <c r="M239" s="269"/>
      <c r="N239" s="269"/>
    </row>
    <row r="240" spans="1:14" s="268" customFormat="1">
      <c r="A240" s="294"/>
      <c r="B240" s="347" t="s">
        <v>468</v>
      </c>
      <c r="C240" s="350" t="s">
        <v>4</v>
      </c>
      <c r="D240" s="331">
        <v>1</v>
      </c>
      <c r="E240" s="332"/>
      <c r="F240" s="333">
        <f>E240*D240</f>
        <v>0</v>
      </c>
      <c r="M240" s="269"/>
      <c r="N240" s="269"/>
    </row>
    <row r="241" spans="1:14" s="268" customFormat="1" ht="4.9000000000000004" customHeight="1">
      <c r="A241" s="294"/>
      <c r="B241" s="351"/>
      <c r="C241" s="341"/>
      <c r="D241" s="312"/>
      <c r="E241" s="310"/>
      <c r="F241" s="313"/>
      <c r="M241" s="269"/>
      <c r="N241" s="269"/>
    </row>
    <row r="242" spans="1:14" s="268" customFormat="1">
      <c r="A242" s="294"/>
      <c r="B242" s="353" t="s">
        <v>496</v>
      </c>
      <c r="C242" s="343" t="s">
        <v>4</v>
      </c>
      <c r="D242" s="331">
        <v>1</v>
      </c>
      <c r="E242" s="332"/>
      <c r="F242" s="333">
        <f>E242*D242</f>
        <v>0</v>
      </c>
      <c r="M242" s="269"/>
      <c r="N242" s="269"/>
    </row>
    <row r="243" spans="1:14" s="268" customFormat="1" ht="4.9000000000000004" customHeight="1">
      <c r="A243" s="294"/>
      <c r="B243" s="295"/>
      <c r="C243" s="157"/>
      <c r="D243" s="312"/>
      <c r="E243" s="310"/>
      <c r="F243" s="313"/>
      <c r="M243" s="269"/>
      <c r="N243" s="269"/>
    </row>
    <row r="244" spans="1:14" s="268" customFormat="1">
      <c r="A244" s="294"/>
      <c r="B244" s="353" t="s">
        <v>497</v>
      </c>
      <c r="C244" s="343" t="s">
        <v>4</v>
      </c>
      <c r="D244" s="331">
        <v>1</v>
      </c>
      <c r="E244" s="332"/>
      <c r="F244" s="333">
        <f>E244*D244</f>
        <v>0</v>
      </c>
      <c r="M244" s="269"/>
      <c r="N244" s="269"/>
    </row>
    <row r="245" spans="1:14" s="268" customFormat="1" ht="4.9000000000000004" customHeight="1">
      <c r="A245" s="294"/>
      <c r="B245" s="351"/>
      <c r="C245" s="341"/>
      <c r="D245" s="312"/>
      <c r="E245" s="310"/>
      <c r="F245" s="313"/>
      <c r="M245" s="269"/>
      <c r="N245" s="269"/>
    </row>
    <row r="246" spans="1:14" s="268" customFormat="1">
      <c r="A246" s="294"/>
      <c r="B246" s="353" t="s">
        <v>498</v>
      </c>
      <c r="C246" s="343" t="s">
        <v>4</v>
      </c>
      <c r="D246" s="331">
        <v>1</v>
      </c>
      <c r="E246" s="332"/>
      <c r="F246" s="333">
        <f>E246*D246</f>
        <v>0</v>
      </c>
      <c r="M246" s="269"/>
      <c r="N246" s="269"/>
    </row>
    <row r="247" spans="1:14" s="268" customFormat="1" ht="4.9000000000000004" customHeight="1">
      <c r="A247" s="294"/>
      <c r="B247" s="295"/>
      <c r="C247" s="157"/>
      <c r="D247" s="312"/>
      <c r="E247" s="310"/>
      <c r="F247" s="313"/>
      <c r="M247" s="269"/>
      <c r="N247" s="269"/>
    </row>
    <row r="248" spans="1:14" s="268" customFormat="1">
      <c r="A248" s="294"/>
      <c r="B248" s="347" t="s">
        <v>499</v>
      </c>
      <c r="C248" s="343" t="s">
        <v>4</v>
      </c>
      <c r="D248" s="331">
        <v>1</v>
      </c>
      <c r="E248" s="332"/>
      <c r="F248" s="333">
        <f>E248*D248</f>
        <v>0</v>
      </c>
      <c r="M248" s="269"/>
      <c r="N248" s="269"/>
    </row>
    <row r="249" spans="1:14" s="268" customFormat="1" ht="4.9000000000000004" customHeight="1">
      <c r="A249" s="294"/>
      <c r="B249" s="295"/>
      <c r="C249" s="157"/>
      <c r="D249" s="312"/>
      <c r="E249" s="310"/>
      <c r="F249" s="313"/>
      <c r="M249" s="269"/>
      <c r="N249" s="269"/>
    </row>
    <row r="250" spans="1:14" s="268" customFormat="1" ht="28.5">
      <c r="A250" s="294"/>
      <c r="B250" s="353" t="s">
        <v>483</v>
      </c>
      <c r="C250" s="343" t="s">
        <v>4</v>
      </c>
      <c r="D250" s="331">
        <v>1</v>
      </c>
      <c r="E250" s="332"/>
      <c r="F250" s="333">
        <f>E250*D250</f>
        <v>0</v>
      </c>
      <c r="M250" s="269"/>
      <c r="N250" s="269"/>
    </row>
    <row r="251" spans="1:14" s="268" customFormat="1" ht="4.9000000000000004" customHeight="1">
      <c r="A251" s="294"/>
      <c r="B251" s="295"/>
      <c r="C251" s="157"/>
      <c r="D251" s="312"/>
      <c r="E251" s="310"/>
      <c r="F251" s="313"/>
      <c r="M251" s="269"/>
      <c r="N251" s="269"/>
    </row>
    <row r="252" spans="1:14" s="268" customFormat="1">
      <c r="A252" s="294"/>
      <c r="B252" s="353" t="s">
        <v>471</v>
      </c>
      <c r="C252" s="343" t="s">
        <v>4</v>
      </c>
      <c r="D252" s="331">
        <v>1</v>
      </c>
      <c r="E252" s="332"/>
      <c r="F252" s="333">
        <f>E252*D252</f>
        <v>0</v>
      </c>
      <c r="M252" s="269"/>
      <c r="N252" s="269"/>
    </row>
    <row r="253" spans="1:14" s="268" customFormat="1" ht="4.9000000000000004" customHeight="1">
      <c r="A253" s="294"/>
      <c r="B253" s="353"/>
      <c r="C253" s="330"/>
      <c r="D253" s="331"/>
      <c r="E253" s="332"/>
      <c r="F253" s="333"/>
      <c r="M253" s="269"/>
      <c r="N253" s="269"/>
    </row>
    <row r="254" spans="1:14" s="268" customFormat="1">
      <c r="A254" s="294"/>
      <c r="B254" s="353" t="s">
        <v>472</v>
      </c>
      <c r="C254" s="343" t="s">
        <v>4</v>
      </c>
      <c r="D254" s="331">
        <v>1</v>
      </c>
      <c r="E254" s="332"/>
      <c r="F254" s="333">
        <f>E254*D254</f>
        <v>0</v>
      </c>
      <c r="M254" s="269"/>
      <c r="N254" s="269"/>
    </row>
    <row r="255" spans="1:14" s="268" customFormat="1" ht="4.9000000000000004" customHeight="1">
      <c r="A255" s="294"/>
      <c r="B255" s="353"/>
      <c r="C255" s="330"/>
      <c r="D255" s="331"/>
      <c r="E255" s="332"/>
      <c r="F255" s="333"/>
      <c r="M255" s="269"/>
      <c r="N255" s="269"/>
    </row>
    <row r="256" spans="1:14" s="268" customFormat="1">
      <c r="A256" s="294"/>
      <c r="B256" s="353" t="s">
        <v>473</v>
      </c>
      <c r="C256" s="343" t="s">
        <v>4</v>
      </c>
      <c r="D256" s="331">
        <v>1</v>
      </c>
      <c r="E256" s="332"/>
      <c r="F256" s="333">
        <f>E256*D256</f>
        <v>0</v>
      </c>
      <c r="M256" s="269"/>
      <c r="N256" s="269"/>
    </row>
    <row r="257" spans="1:14" s="268" customFormat="1">
      <c r="A257" s="294"/>
      <c r="B257" s="351"/>
      <c r="C257" s="341"/>
      <c r="D257" s="312"/>
      <c r="E257" s="310"/>
      <c r="F257" s="313"/>
      <c r="M257" s="269"/>
      <c r="N257" s="269"/>
    </row>
    <row r="258" spans="1:14" s="268" customFormat="1" ht="15">
      <c r="A258" s="294"/>
      <c r="B258" s="282" t="s">
        <v>500</v>
      </c>
      <c r="C258" s="291"/>
      <c r="D258" s="345"/>
      <c r="E258" s="346"/>
      <c r="F258" s="293"/>
      <c r="M258" s="269"/>
      <c r="N258" s="269"/>
    </row>
    <row r="259" spans="1:14" s="268" customFormat="1" ht="4.9000000000000004" customHeight="1">
      <c r="A259" s="294"/>
      <c r="B259" s="351"/>
      <c r="C259" s="341"/>
      <c r="D259" s="312"/>
      <c r="E259" s="310"/>
      <c r="F259" s="313"/>
      <c r="M259" s="269"/>
      <c r="N259" s="269"/>
    </row>
    <row r="260" spans="1:14" s="268" customFormat="1" ht="15" customHeight="1">
      <c r="A260" s="294"/>
      <c r="B260" s="347" t="s">
        <v>501</v>
      </c>
      <c r="C260" s="350" t="s">
        <v>4</v>
      </c>
      <c r="D260" s="331">
        <v>6</v>
      </c>
      <c r="E260" s="332"/>
      <c r="F260" s="333">
        <f>D260*E260</f>
        <v>0</v>
      </c>
      <c r="M260" s="269"/>
      <c r="N260" s="269"/>
    </row>
    <row r="261" spans="1:14" s="268" customFormat="1" ht="4.9000000000000004" customHeight="1">
      <c r="A261" s="294"/>
      <c r="B261" s="351"/>
      <c r="C261" s="341"/>
      <c r="D261" s="312"/>
      <c r="E261" s="310"/>
      <c r="F261" s="313"/>
      <c r="M261" s="269"/>
      <c r="N261" s="269"/>
    </row>
    <row r="262" spans="1:14" s="268" customFormat="1">
      <c r="A262" s="294"/>
      <c r="B262" s="347" t="s">
        <v>502</v>
      </c>
      <c r="C262" s="350" t="s">
        <v>4</v>
      </c>
      <c r="D262" s="331">
        <v>6</v>
      </c>
      <c r="E262" s="332"/>
      <c r="F262" s="333">
        <f>D262*E262</f>
        <v>0</v>
      </c>
      <c r="M262" s="269"/>
      <c r="N262" s="269"/>
    </row>
    <row r="263" spans="1:14" s="268" customFormat="1" ht="4.9000000000000004" customHeight="1">
      <c r="A263" s="294"/>
      <c r="B263" s="351"/>
      <c r="C263" s="341"/>
      <c r="D263" s="312"/>
      <c r="E263" s="310"/>
      <c r="F263" s="313"/>
      <c r="M263" s="269"/>
      <c r="N263" s="269"/>
    </row>
    <row r="264" spans="1:14" s="268" customFormat="1">
      <c r="A264" s="294"/>
      <c r="B264" s="353" t="s">
        <v>471</v>
      </c>
      <c r="C264" s="343" t="s">
        <v>4</v>
      </c>
      <c r="D264" s="331">
        <v>6</v>
      </c>
      <c r="E264" s="332"/>
      <c r="F264" s="333">
        <f>E264*D264</f>
        <v>0</v>
      </c>
      <c r="M264" s="269"/>
      <c r="N264" s="269"/>
    </row>
    <row r="265" spans="1:14" s="268" customFormat="1" ht="4.9000000000000004" customHeight="1">
      <c r="A265" s="294"/>
      <c r="B265" s="353"/>
      <c r="C265" s="330"/>
      <c r="D265" s="331"/>
      <c r="E265" s="332"/>
      <c r="F265" s="333"/>
      <c r="M265" s="269"/>
      <c r="N265" s="269"/>
    </row>
    <row r="266" spans="1:14" s="268" customFormat="1">
      <c r="A266" s="294"/>
      <c r="B266" s="353" t="s">
        <v>472</v>
      </c>
      <c r="C266" s="343" t="s">
        <v>4</v>
      </c>
      <c r="D266" s="331">
        <v>6</v>
      </c>
      <c r="E266" s="332"/>
      <c r="F266" s="333">
        <f>E266*D266</f>
        <v>0</v>
      </c>
      <c r="M266" s="269"/>
      <c r="N266" s="269"/>
    </row>
    <row r="267" spans="1:14" s="268" customFormat="1" ht="4.9000000000000004" customHeight="1">
      <c r="A267" s="294"/>
      <c r="B267" s="353"/>
      <c r="C267" s="330"/>
      <c r="D267" s="331"/>
      <c r="E267" s="332"/>
      <c r="F267" s="333"/>
      <c r="M267" s="269"/>
      <c r="N267" s="269"/>
    </row>
    <row r="268" spans="1:14" s="268" customFormat="1">
      <c r="A268" s="294"/>
      <c r="B268" s="353" t="s">
        <v>473</v>
      </c>
      <c r="C268" s="343" t="s">
        <v>4</v>
      </c>
      <c r="D268" s="331">
        <v>6</v>
      </c>
      <c r="E268" s="332"/>
      <c r="F268" s="333">
        <f>E268*D268</f>
        <v>0</v>
      </c>
      <c r="M268" s="269"/>
      <c r="N268" s="269"/>
    </row>
    <row r="269" spans="1:14" s="268" customFormat="1">
      <c r="A269" s="294"/>
      <c r="B269" s="314"/>
      <c r="C269" s="157"/>
      <c r="D269" s="312"/>
      <c r="E269" s="310"/>
      <c r="F269" s="313"/>
      <c r="M269" s="269"/>
      <c r="N269" s="269"/>
    </row>
    <row r="270" spans="1:14" s="268" customFormat="1" ht="15">
      <c r="A270" s="294"/>
      <c r="B270" s="282" t="s">
        <v>503</v>
      </c>
      <c r="C270" s="291"/>
      <c r="D270" s="345"/>
      <c r="E270" s="346"/>
      <c r="F270" s="293"/>
      <c r="M270" s="269"/>
      <c r="N270" s="269"/>
    </row>
    <row r="271" spans="1:14" s="268" customFormat="1" ht="4.9000000000000004" customHeight="1">
      <c r="A271" s="294"/>
      <c r="B271" s="351"/>
      <c r="C271" s="341"/>
      <c r="D271" s="312"/>
      <c r="E271" s="310"/>
      <c r="F271" s="313"/>
      <c r="M271" s="269"/>
      <c r="N271" s="269"/>
    </row>
    <row r="272" spans="1:14" s="268" customFormat="1" ht="15" customHeight="1">
      <c r="A272" s="294"/>
      <c r="B272" s="347" t="s">
        <v>504</v>
      </c>
      <c r="C272" s="350" t="s">
        <v>4</v>
      </c>
      <c r="D272" s="331">
        <v>5</v>
      </c>
      <c r="E272" s="332"/>
      <c r="F272" s="333">
        <f>D272*E272</f>
        <v>0</v>
      </c>
      <c r="M272" s="269"/>
      <c r="N272" s="269"/>
    </row>
    <row r="273" spans="1:14" s="268" customFormat="1" ht="4.9000000000000004" customHeight="1">
      <c r="A273" s="294"/>
      <c r="B273" s="351"/>
      <c r="C273" s="341"/>
      <c r="D273" s="312"/>
      <c r="E273" s="310"/>
      <c r="F273" s="313"/>
      <c r="M273" s="269"/>
      <c r="N273" s="269"/>
    </row>
    <row r="274" spans="1:14" s="268" customFormat="1" ht="15" customHeight="1">
      <c r="A274" s="294"/>
      <c r="B274" s="347" t="s">
        <v>502</v>
      </c>
      <c r="C274" s="350" t="s">
        <v>4</v>
      </c>
      <c r="D274" s="331">
        <v>5</v>
      </c>
      <c r="E274" s="332"/>
      <c r="F274" s="333">
        <f>D274*E274</f>
        <v>0</v>
      </c>
      <c r="M274" s="269"/>
      <c r="N274" s="269"/>
    </row>
    <row r="275" spans="1:14" s="268" customFormat="1" ht="4.9000000000000004" customHeight="1">
      <c r="A275" s="294"/>
      <c r="B275" s="351"/>
      <c r="C275" s="341"/>
      <c r="D275" s="312"/>
      <c r="E275" s="310"/>
      <c r="F275" s="313"/>
      <c r="M275" s="269"/>
      <c r="N275" s="269"/>
    </row>
    <row r="276" spans="1:14" s="268" customFormat="1" ht="15" customHeight="1">
      <c r="A276" s="294"/>
      <c r="B276" s="353" t="s">
        <v>471</v>
      </c>
      <c r="C276" s="343" t="s">
        <v>4</v>
      </c>
      <c r="D276" s="331">
        <v>5</v>
      </c>
      <c r="E276" s="332"/>
      <c r="F276" s="333">
        <f>E276*D276</f>
        <v>0</v>
      </c>
      <c r="M276" s="269"/>
      <c r="N276" s="269"/>
    </row>
    <row r="277" spans="1:14" s="268" customFormat="1" ht="4.9000000000000004" customHeight="1">
      <c r="A277" s="294"/>
      <c r="B277" s="353"/>
      <c r="C277" s="330"/>
      <c r="D277" s="331"/>
      <c r="E277" s="332"/>
      <c r="F277" s="333"/>
      <c r="M277" s="269"/>
      <c r="N277" s="269"/>
    </row>
    <row r="278" spans="1:14" s="268" customFormat="1" ht="15" customHeight="1">
      <c r="A278" s="294"/>
      <c r="B278" s="353" t="s">
        <v>472</v>
      </c>
      <c r="C278" s="343" t="s">
        <v>4</v>
      </c>
      <c r="D278" s="331">
        <v>5</v>
      </c>
      <c r="E278" s="332"/>
      <c r="F278" s="333">
        <f>E278*D278</f>
        <v>0</v>
      </c>
      <c r="M278" s="269"/>
      <c r="N278" s="269"/>
    </row>
    <row r="279" spans="1:14" s="268" customFormat="1" ht="4.9000000000000004" customHeight="1">
      <c r="A279" s="294"/>
      <c r="B279" s="353"/>
      <c r="C279" s="330"/>
      <c r="D279" s="331"/>
      <c r="E279" s="332"/>
      <c r="F279" s="333"/>
      <c r="M279" s="269"/>
      <c r="N279" s="269"/>
    </row>
    <row r="280" spans="1:14" s="268" customFormat="1" ht="15" customHeight="1">
      <c r="A280" s="294"/>
      <c r="B280" s="353" t="s">
        <v>473</v>
      </c>
      <c r="C280" s="343" t="s">
        <v>4</v>
      </c>
      <c r="D280" s="331">
        <v>5</v>
      </c>
      <c r="E280" s="332"/>
      <c r="F280" s="333">
        <f>E280*D280</f>
        <v>0</v>
      </c>
      <c r="M280" s="269"/>
      <c r="N280" s="269"/>
    </row>
    <row r="281" spans="1:14" s="268" customFormat="1">
      <c r="A281" s="294"/>
      <c r="B281" s="159"/>
      <c r="C281" s="341"/>
      <c r="D281" s="312"/>
      <c r="E281" s="310"/>
      <c r="F281" s="313"/>
      <c r="M281" s="269"/>
      <c r="N281" s="269"/>
    </row>
    <row r="282" spans="1:14" s="268" customFormat="1">
      <c r="A282" s="294" t="s">
        <v>505</v>
      </c>
      <c r="B282" s="295" t="s">
        <v>2</v>
      </c>
      <c r="C282" s="157"/>
      <c r="D282" s="309"/>
      <c r="E282" s="313"/>
      <c r="F282" s="313"/>
      <c r="M282" s="269"/>
      <c r="N282" s="269"/>
    </row>
    <row r="283" spans="1:14" s="268" customFormat="1" ht="28.5">
      <c r="A283" s="327" t="s">
        <v>5</v>
      </c>
      <c r="B283" s="159" t="s">
        <v>506</v>
      </c>
      <c r="C283" s="157" t="s">
        <v>4</v>
      </c>
      <c r="D283" s="312">
        <v>1</v>
      </c>
      <c r="E283" s="313"/>
      <c r="F283" s="313">
        <f>E283*D283</f>
        <v>0</v>
      </c>
      <c r="M283" s="269"/>
      <c r="N283" s="269"/>
    </row>
    <row r="284" spans="1:14" s="268" customFormat="1">
      <c r="A284" s="294"/>
      <c r="B284" s="159"/>
      <c r="C284" s="341"/>
      <c r="D284" s="312"/>
      <c r="E284" s="310"/>
      <c r="F284" s="313"/>
      <c r="M284" s="269"/>
      <c r="N284" s="269"/>
    </row>
    <row r="285" spans="1:14" s="268" customFormat="1">
      <c r="A285" s="294" t="s">
        <v>507</v>
      </c>
      <c r="B285" s="295" t="s">
        <v>2</v>
      </c>
      <c r="C285" s="341"/>
      <c r="D285" s="312"/>
      <c r="E285" s="310"/>
      <c r="F285" s="313"/>
      <c r="M285" s="269"/>
      <c r="N285" s="269"/>
    </row>
    <row r="286" spans="1:14" s="268" customFormat="1" ht="128.25">
      <c r="A286" s="327" t="s">
        <v>5</v>
      </c>
      <c r="B286" s="159" t="s">
        <v>508</v>
      </c>
      <c r="C286" s="157" t="s">
        <v>377</v>
      </c>
      <c r="D286" s="312">
        <v>110</v>
      </c>
      <c r="E286" s="310"/>
      <c r="F286" s="313">
        <f>E286*D286</f>
        <v>0</v>
      </c>
      <c r="M286" s="269"/>
      <c r="N286" s="269"/>
    </row>
    <row r="287" spans="1:14" s="268" customFormat="1">
      <c r="A287" s="294"/>
      <c r="B287" s="159"/>
      <c r="C287" s="341"/>
      <c r="D287" s="312"/>
      <c r="E287" s="310"/>
      <c r="F287" s="313"/>
      <c r="M287" s="269"/>
      <c r="N287" s="269"/>
    </row>
    <row r="288" spans="1:14" s="268" customFormat="1">
      <c r="A288" s="294" t="s">
        <v>509</v>
      </c>
      <c r="B288" s="295" t="s">
        <v>510</v>
      </c>
      <c r="C288" s="341"/>
      <c r="D288" s="312"/>
      <c r="E288" s="310"/>
      <c r="F288" s="313"/>
    </row>
    <row r="289" spans="1:12" s="268" customFormat="1" ht="28.5">
      <c r="A289" s="294"/>
      <c r="B289" s="159" t="s">
        <v>511</v>
      </c>
      <c r="C289" s="157" t="s">
        <v>377</v>
      </c>
      <c r="D289" s="312">
        <v>221</v>
      </c>
      <c r="E289" s="310"/>
      <c r="F289" s="313">
        <f>E289*D289</f>
        <v>0</v>
      </c>
    </row>
    <row r="290" spans="1:12" s="268" customFormat="1">
      <c r="A290" s="294"/>
      <c r="B290" s="159"/>
      <c r="C290" s="341"/>
      <c r="D290" s="312"/>
      <c r="E290" s="310"/>
      <c r="F290" s="313"/>
    </row>
    <row r="291" spans="1:12" s="268" customFormat="1">
      <c r="A291" s="294" t="s">
        <v>512</v>
      </c>
      <c r="B291" s="295" t="s">
        <v>513</v>
      </c>
      <c r="C291" s="341"/>
      <c r="D291" s="312"/>
      <c r="E291" s="310"/>
      <c r="F291" s="313"/>
    </row>
    <row r="292" spans="1:12" s="268" customFormat="1" ht="16.5">
      <c r="A292" s="294"/>
      <c r="B292" s="159" t="s">
        <v>514</v>
      </c>
      <c r="C292" s="157" t="s">
        <v>377</v>
      </c>
      <c r="D292" s="312">
        <v>221</v>
      </c>
      <c r="E292" s="310"/>
      <c r="F292" s="313">
        <f>E292*D292</f>
        <v>0</v>
      </c>
    </row>
    <row r="293" spans="1:12" s="268" customFormat="1">
      <c r="A293" s="294"/>
      <c r="B293" s="159"/>
      <c r="C293" s="157"/>
      <c r="D293" s="312"/>
      <c r="E293" s="310"/>
      <c r="F293" s="313"/>
    </row>
    <row r="294" spans="1:12" s="268" customFormat="1">
      <c r="A294" s="294" t="s">
        <v>515</v>
      </c>
      <c r="B294" s="295" t="s">
        <v>516</v>
      </c>
      <c r="C294" s="157"/>
      <c r="D294" s="312"/>
      <c r="E294" s="310"/>
      <c r="F294" s="313"/>
    </row>
    <row r="295" spans="1:12" s="268" customFormat="1" ht="16.5">
      <c r="A295" s="294"/>
      <c r="B295" s="159" t="s">
        <v>517</v>
      </c>
      <c r="C295" s="157" t="s">
        <v>377</v>
      </c>
      <c r="D295" s="312">
        <v>221</v>
      </c>
      <c r="E295" s="310"/>
      <c r="F295" s="313">
        <f>E295*D295</f>
        <v>0</v>
      </c>
    </row>
    <row r="296" spans="1:12" s="268" customFormat="1">
      <c r="A296" s="294"/>
      <c r="B296" s="159"/>
      <c r="C296" s="157"/>
      <c r="D296" s="312"/>
      <c r="E296" s="310"/>
      <c r="F296" s="313"/>
    </row>
    <row r="297" spans="1:12" s="268" customFormat="1">
      <c r="A297" s="294" t="s">
        <v>518</v>
      </c>
      <c r="B297" s="295" t="s">
        <v>2</v>
      </c>
      <c r="C297" s="157"/>
      <c r="D297" s="312"/>
      <c r="E297" s="310"/>
      <c r="F297" s="313"/>
    </row>
    <row r="298" spans="1:12" s="268" customFormat="1" ht="57">
      <c r="A298" s="327" t="s">
        <v>5</v>
      </c>
      <c r="B298" s="159" t="s">
        <v>519</v>
      </c>
      <c r="C298" s="157" t="s">
        <v>377</v>
      </c>
      <c r="D298" s="312">
        <v>100</v>
      </c>
      <c r="E298" s="310"/>
      <c r="F298" s="313">
        <f>E298*D298</f>
        <v>0</v>
      </c>
    </row>
    <row r="299" spans="1:12" s="268" customFormat="1">
      <c r="A299" s="294"/>
      <c r="B299" s="159"/>
      <c r="C299" s="157"/>
      <c r="D299" s="312"/>
      <c r="E299" s="310"/>
      <c r="F299" s="313"/>
    </row>
    <row r="300" spans="1:12" s="268" customFormat="1">
      <c r="A300" s="294" t="s">
        <v>520</v>
      </c>
      <c r="B300" s="295" t="s">
        <v>521</v>
      </c>
      <c r="C300" s="341"/>
      <c r="D300" s="312"/>
      <c r="E300" s="310"/>
      <c r="F300" s="313"/>
    </row>
    <row r="301" spans="1:12" ht="31.5" customHeight="1">
      <c r="A301" s="294"/>
      <c r="B301" s="328" t="s">
        <v>522</v>
      </c>
      <c r="C301" s="157" t="s">
        <v>377</v>
      </c>
      <c r="D301" s="312">
        <v>221</v>
      </c>
      <c r="E301" s="310"/>
      <c r="F301" s="313">
        <f>E301*D301</f>
        <v>0</v>
      </c>
      <c r="G301" s="269"/>
      <c r="H301" s="269"/>
      <c r="I301" s="269"/>
      <c r="J301" s="269"/>
      <c r="K301" s="269"/>
      <c r="L301" s="269"/>
    </row>
    <row r="302" spans="1:12" ht="62.25" customHeight="1">
      <c r="A302" s="327" t="s">
        <v>5</v>
      </c>
      <c r="B302" s="328" t="s">
        <v>523</v>
      </c>
      <c r="C302" s="157"/>
      <c r="D302" s="312"/>
      <c r="E302" s="310"/>
      <c r="F302" s="313"/>
      <c r="G302" s="269"/>
      <c r="H302" s="269"/>
      <c r="I302" s="269"/>
      <c r="J302" s="269"/>
      <c r="K302" s="269"/>
      <c r="L302" s="269"/>
    </row>
    <row r="303" spans="1:12">
      <c r="A303" s="294"/>
      <c r="B303" s="354"/>
      <c r="C303" s="355"/>
      <c r="D303" s="309"/>
      <c r="E303" s="310"/>
      <c r="F303" s="313"/>
    </row>
    <row r="304" spans="1:12">
      <c r="A304" s="294" t="s">
        <v>524</v>
      </c>
      <c r="B304" s="295" t="s">
        <v>2</v>
      </c>
      <c r="C304" s="356"/>
      <c r="D304" s="357"/>
      <c r="E304" s="358"/>
      <c r="F304" s="298"/>
    </row>
    <row r="305" spans="1:12">
      <c r="A305" s="327" t="s">
        <v>5</v>
      </c>
      <c r="B305" s="328" t="s">
        <v>525</v>
      </c>
      <c r="C305" s="356" t="s">
        <v>66</v>
      </c>
      <c r="D305" s="359">
        <v>12</v>
      </c>
      <c r="E305" s="360"/>
      <c r="F305" s="358">
        <f>D305*E305</f>
        <v>0</v>
      </c>
    </row>
    <row r="306" spans="1:12">
      <c r="A306" s="294"/>
      <c r="B306" s="354"/>
      <c r="C306" s="355"/>
      <c r="D306" s="309"/>
      <c r="E306" s="310"/>
      <c r="F306" s="313"/>
    </row>
    <row r="307" spans="1:12">
      <c r="A307" s="294" t="s">
        <v>526</v>
      </c>
      <c r="B307" s="361" t="s">
        <v>64</v>
      </c>
      <c r="C307" s="356"/>
      <c r="D307" s="357"/>
      <c r="E307" s="358"/>
      <c r="F307" s="298"/>
    </row>
    <row r="308" spans="1:12">
      <c r="A308" s="294"/>
      <c r="B308" s="361" t="s">
        <v>527</v>
      </c>
      <c r="C308" s="356" t="s">
        <v>66</v>
      </c>
      <c r="D308" s="359">
        <v>12</v>
      </c>
      <c r="E308" s="360"/>
      <c r="F308" s="358">
        <f>D308*E308</f>
        <v>0</v>
      </c>
    </row>
    <row r="309" spans="1:12">
      <c r="A309" s="294"/>
      <c r="B309" s="361"/>
      <c r="C309" s="356"/>
      <c r="D309" s="357"/>
      <c r="E309" s="358"/>
      <c r="F309" s="298"/>
    </row>
    <row r="310" spans="1:12">
      <c r="A310" s="294" t="s">
        <v>528</v>
      </c>
      <c r="B310" s="361" t="s">
        <v>70</v>
      </c>
      <c r="C310" s="356"/>
      <c r="D310" s="357"/>
      <c r="E310" s="358"/>
      <c r="F310" s="298"/>
    </row>
    <row r="311" spans="1:12">
      <c r="A311" s="294"/>
      <c r="B311" s="361" t="s">
        <v>533</v>
      </c>
      <c r="E311" s="269"/>
      <c r="F311" s="269"/>
    </row>
    <row r="312" spans="1:12">
      <c r="A312" s="327" t="s">
        <v>5</v>
      </c>
      <c r="B312" s="361" t="s">
        <v>530</v>
      </c>
      <c r="C312" s="356" t="s">
        <v>0</v>
      </c>
      <c r="D312" s="359">
        <v>1</v>
      </c>
      <c r="E312" s="360"/>
      <c r="F312" s="358">
        <f>D312*E312</f>
        <v>0</v>
      </c>
    </row>
    <row r="313" spans="1:12" ht="15" thickBot="1">
      <c r="A313" s="294"/>
      <c r="B313" s="354"/>
      <c r="C313" s="355"/>
      <c r="D313" s="309"/>
      <c r="E313" s="310"/>
      <c r="F313" s="313"/>
    </row>
    <row r="314" spans="1:12" s="315" customFormat="1" ht="15.75" thickBot="1">
      <c r="A314" s="307"/>
      <c r="B314" s="362"/>
      <c r="C314" s="363"/>
      <c r="D314" s="364"/>
      <c r="E314" s="321" t="s">
        <v>531</v>
      </c>
      <c r="F314" s="322">
        <f>SUM(F100:F313)</f>
        <v>0</v>
      </c>
      <c r="G314" s="268"/>
      <c r="H314" s="268"/>
      <c r="I314" s="268"/>
      <c r="J314" s="268"/>
      <c r="K314" s="268"/>
      <c r="L314" s="268"/>
    </row>
    <row r="315" spans="1:12" s="315" customFormat="1" ht="15">
      <c r="A315" s="307"/>
      <c r="B315" s="268"/>
      <c r="C315" s="334"/>
      <c r="D315" s="335"/>
      <c r="E315" s="274"/>
      <c r="F315" s="281"/>
      <c r="G315" s="268"/>
      <c r="H315" s="268"/>
      <c r="I315" s="268"/>
      <c r="J315" s="268"/>
      <c r="K315" s="268"/>
      <c r="L315" s="268"/>
    </row>
    <row r="316" spans="1:12" s="315" customFormat="1">
      <c r="A316" s="307"/>
      <c r="B316" s="268"/>
      <c r="C316" s="365"/>
      <c r="D316" s="365"/>
      <c r="E316" s="288"/>
      <c r="F316" s="298"/>
      <c r="G316" s="268"/>
      <c r="H316" s="268"/>
      <c r="I316" s="268"/>
      <c r="J316" s="268"/>
      <c r="K316" s="268"/>
      <c r="L316" s="268"/>
    </row>
    <row r="317" spans="1:12" s="315" customFormat="1">
      <c r="A317" s="307"/>
      <c r="B317" s="268"/>
      <c r="C317" s="365"/>
      <c r="D317" s="365"/>
      <c r="E317" s="288"/>
      <c r="F317" s="298"/>
      <c r="G317" s="268"/>
      <c r="H317" s="268"/>
      <c r="I317" s="268"/>
      <c r="J317" s="268"/>
      <c r="K317" s="268"/>
      <c r="L317" s="268"/>
    </row>
    <row r="318" spans="1:12" s="315" customFormat="1">
      <c r="A318" s="307"/>
      <c r="B318" s="268"/>
      <c r="C318" s="365"/>
      <c r="D318" s="365"/>
      <c r="E318" s="288"/>
      <c r="F318" s="298"/>
      <c r="G318" s="268"/>
      <c r="H318" s="268"/>
      <c r="I318" s="268"/>
      <c r="J318" s="268"/>
      <c r="K318" s="268"/>
      <c r="L318" s="268"/>
    </row>
    <row r="319" spans="1:12" s="315" customFormat="1">
      <c r="A319" s="307"/>
      <c r="B319" s="268"/>
      <c r="C319" s="365"/>
      <c r="D319" s="365"/>
      <c r="E319" s="288"/>
      <c r="F319" s="298"/>
      <c r="G319" s="268"/>
      <c r="H319" s="268"/>
      <c r="I319" s="268"/>
      <c r="J319" s="268"/>
      <c r="K319" s="268"/>
      <c r="L319" s="268"/>
    </row>
    <row r="320" spans="1:12" s="366" customFormat="1">
      <c r="A320" s="307"/>
      <c r="B320" s="268"/>
      <c r="C320" s="365"/>
      <c r="D320" s="365"/>
      <c r="E320" s="288"/>
      <c r="F320" s="298"/>
      <c r="G320" s="268"/>
      <c r="H320" s="268"/>
      <c r="I320" s="268"/>
      <c r="J320" s="268"/>
      <c r="K320" s="268"/>
      <c r="L320" s="268"/>
    </row>
    <row r="321" spans="1:12" s="366" customFormat="1">
      <c r="A321" s="307"/>
      <c r="B321" s="268"/>
      <c r="C321" s="365"/>
      <c r="D321" s="365"/>
      <c r="E321" s="288"/>
      <c r="F321" s="298"/>
      <c r="G321" s="268"/>
      <c r="H321" s="268"/>
      <c r="I321" s="268"/>
      <c r="J321" s="268"/>
      <c r="K321" s="268"/>
      <c r="L321" s="268"/>
    </row>
    <row r="322" spans="1:12" s="366" customFormat="1">
      <c r="A322" s="307"/>
      <c r="B322" s="268"/>
      <c r="C322" s="365"/>
      <c r="D322" s="365"/>
      <c r="E322" s="288"/>
      <c r="F322" s="298"/>
      <c r="G322" s="268"/>
      <c r="H322" s="268"/>
      <c r="I322" s="268"/>
      <c r="J322" s="268"/>
      <c r="K322" s="268"/>
      <c r="L322" s="268"/>
    </row>
    <row r="323" spans="1:12" s="366" customFormat="1">
      <c r="A323" s="307"/>
      <c r="B323" s="268"/>
      <c r="C323" s="365"/>
      <c r="D323" s="365"/>
      <c r="E323" s="288"/>
      <c r="F323" s="298"/>
      <c r="G323" s="268"/>
      <c r="H323" s="268"/>
      <c r="I323" s="268"/>
      <c r="J323" s="268"/>
      <c r="K323" s="268"/>
      <c r="L323" s="268"/>
    </row>
    <row r="324" spans="1:12" s="366" customFormat="1">
      <c r="A324" s="307"/>
      <c r="B324" s="268"/>
      <c r="C324" s="365"/>
      <c r="D324" s="365"/>
      <c r="E324" s="288"/>
      <c r="F324" s="298"/>
      <c r="G324" s="268"/>
      <c r="H324" s="268"/>
      <c r="I324" s="268"/>
      <c r="J324" s="268"/>
      <c r="K324" s="268"/>
      <c r="L324" s="268"/>
    </row>
    <row r="325" spans="1:12" s="366" customFormat="1">
      <c r="A325" s="307"/>
      <c r="B325" s="268"/>
      <c r="C325" s="365"/>
      <c r="D325" s="365"/>
      <c r="E325" s="288"/>
      <c r="F325" s="298"/>
      <c r="G325" s="268"/>
      <c r="H325" s="268"/>
      <c r="I325" s="268"/>
      <c r="J325" s="268"/>
      <c r="K325" s="268"/>
      <c r="L325" s="268"/>
    </row>
    <row r="326" spans="1:12" s="366" customFormat="1">
      <c r="A326" s="307"/>
      <c r="B326" s="268"/>
      <c r="C326" s="365"/>
      <c r="D326" s="365"/>
      <c r="E326" s="288"/>
      <c r="F326" s="298"/>
      <c r="G326" s="268"/>
      <c r="H326" s="268"/>
      <c r="I326" s="268"/>
      <c r="J326" s="268"/>
      <c r="K326" s="268"/>
      <c r="L326" s="268"/>
    </row>
    <row r="327" spans="1:12" s="366" customFormat="1">
      <c r="A327" s="307"/>
      <c r="B327" s="268"/>
      <c r="C327" s="365"/>
      <c r="D327" s="365"/>
      <c r="E327" s="288"/>
      <c r="F327" s="298"/>
      <c r="G327" s="268"/>
      <c r="H327" s="268"/>
      <c r="I327" s="268"/>
      <c r="J327" s="268"/>
      <c r="K327" s="268"/>
      <c r="L327" s="268"/>
    </row>
    <row r="328" spans="1:12" s="366" customFormat="1">
      <c r="A328" s="307"/>
      <c r="B328" s="268"/>
      <c r="C328" s="365"/>
      <c r="D328" s="365"/>
      <c r="E328" s="288"/>
      <c r="F328" s="298"/>
      <c r="G328" s="268"/>
      <c r="H328" s="268"/>
      <c r="I328" s="268"/>
      <c r="J328" s="268"/>
      <c r="K328" s="268"/>
      <c r="L328" s="268"/>
    </row>
    <row r="329" spans="1:12" s="366" customFormat="1">
      <c r="A329" s="307"/>
      <c r="B329" s="268"/>
      <c r="C329" s="365"/>
      <c r="D329" s="365"/>
      <c r="E329" s="288"/>
      <c r="F329" s="298"/>
      <c r="G329" s="268"/>
      <c r="H329" s="268"/>
      <c r="I329" s="268"/>
      <c r="J329" s="268"/>
      <c r="K329" s="268"/>
      <c r="L329" s="268"/>
    </row>
    <row r="330" spans="1:12" s="366" customFormat="1">
      <c r="A330" s="307"/>
      <c r="B330" s="268"/>
      <c r="C330" s="365"/>
      <c r="D330" s="365"/>
      <c r="E330" s="288"/>
      <c r="F330" s="298"/>
      <c r="G330" s="268"/>
      <c r="H330" s="268"/>
      <c r="I330" s="268"/>
      <c r="J330" s="268"/>
      <c r="K330" s="268"/>
      <c r="L330" s="268"/>
    </row>
    <row r="331" spans="1:12" s="366" customFormat="1">
      <c r="A331" s="307"/>
      <c r="B331" s="268"/>
      <c r="C331" s="365"/>
      <c r="D331" s="365"/>
      <c r="E331" s="288"/>
      <c r="F331" s="298"/>
      <c r="G331" s="268"/>
      <c r="H331" s="268"/>
      <c r="I331" s="268"/>
      <c r="J331" s="268"/>
      <c r="K331" s="268"/>
      <c r="L331" s="268"/>
    </row>
    <row r="332" spans="1:12" s="366" customFormat="1">
      <c r="A332" s="307"/>
      <c r="B332" s="268"/>
      <c r="C332" s="365"/>
      <c r="D332" s="365"/>
      <c r="E332" s="288"/>
      <c r="F332" s="298"/>
      <c r="G332" s="268"/>
      <c r="H332" s="268"/>
      <c r="I332" s="268"/>
      <c r="J332" s="268"/>
      <c r="K332" s="268"/>
      <c r="L332" s="268"/>
    </row>
    <row r="333" spans="1:12" s="366" customFormat="1">
      <c r="A333" s="307"/>
      <c r="B333" s="268"/>
      <c r="C333" s="365"/>
      <c r="D333" s="365"/>
      <c r="E333" s="288"/>
      <c r="F333" s="298"/>
      <c r="G333" s="268"/>
      <c r="H333" s="268"/>
      <c r="I333" s="268"/>
      <c r="J333" s="268"/>
      <c r="K333" s="268"/>
      <c r="L333" s="268"/>
    </row>
    <row r="334" spans="1:12" s="366" customFormat="1">
      <c r="A334" s="307"/>
      <c r="B334" s="268"/>
      <c r="C334" s="365"/>
      <c r="D334" s="365"/>
      <c r="E334" s="288"/>
      <c r="F334" s="298"/>
      <c r="G334" s="268"/>
      <c r="H334" s="268"/>
      <c r="I334" s="268"/>
      <c r="J334" s="268"/>
      <c r="K334" s="268"/>
      <c r="L334" s="268"/>
    </row>
    <row r="335" spans="1:12" s="366" customFormat="1">
      <c r="A335" s="307"/>
      <c r="B335" s="268"/>
      <c r="C335" s="365"/>
      <c r="D335" s="365"/>
      <c r="E335" s="288"/>
      <c r="F335" s="298"/>
      <c r="G335" s="268"/>
      <c r="H335" s="268"/>
      <c r="I335" s="268"/>
      <c r="J335" s="268"/>
      <c r="K335" s="268"/>
      <c r="L335" s="268"/>
    </row>
    <row r="336" spans="1:12" s="366" customFormat="1">
      <c r="A336" s="307"/>
      <c r="B336" s="268"/>
      <c r="C336" s="365"/>
      <c r="D336" s="365"/>
      <c r="E336" s="288"/>
      <c r="F336" s="298"/>
      <c r="G336" s="268"/>
      <c r="H336" s="268"/>
      <c r="I336" s="268"/>
      <c r="J336" s="268"/>
      <c r="K336" s="268"/>
      <c r="L336" s="268"/>
    </row>
    <row r="337" spans="1:12" s="366" customFormat="1">
      <c r="A337" s="307"/>
      <c r="B337" s="268"/>
      <c r="C337" s="365"/>
      <c r="D337" s="365"/>
      <c r="E337" s="288"/>
      <c r="F337" s="298"/>
      <c r="G337" s="268"/>
      <c r="H337" s="268"/>
      <c r="I337" s="268"/>
      <c r="J337" s="268"/>
      <c r="K337" s="268"/>
      <c r="L337" s="268"/>
    </row>
    <row r="338" spans="1:12" s="366" customFormat="1">
      <c r="A338" s="307"/>
      <c r="B338" s="268"/>
      <c r="C338" s="365"/>
      <c r="D338" s="365"/>
      <c r="E338" s="288"/>
      <c r="F338" s="298"/>
      <c r="G338" s="268"/>
      <c r="H338" s="268"/>
      <c r="I338" s="268"/>
      <c r="J338" s="268"/>
      <c r="K338" s="268"/>
      <c r="L338" s="268"/>
    </row>
    <row r="339" spans="1:12" s="366" customFormat="1">
      <c r="A339" s="307"/>
      <c r="B339" s="268"/>
      <c r="C339" s="365"/>
      <c r="D339" s="365"/>
      <c r="E339" s="288"/>
      <c r="F339" s="298"/>
      <c r="G339" s="268"/>
      <c r="H339" s="268"/>
      <c r="I339" s="268"/>
      <c r="J339" s="268"/>
      <c r="K339" s="268"/>
      <c r="L339" s="268"/>
    </row>
    <row r="340" spans="1:12" s="366" customFormat="1">
      <c r="A340" s="307"/>
      <c r="B340" s="268"/>
      <c r="C340" s="365"/>
      <c r="D340" s="365"/>
      <c r="E340" s="288"/>
      <c r="F340" s="298"/>
      <c r="G340" s="268"/>
      <c r="H340" s="268"/>
      <c r="I340" s="268"/>
      <c r="J340" s="268"/>
      <c r="K340" s="268"/>
      <c r="L340" s="268"/>
    </row>
    <row r="341" spans="1:12" s="366" customFormat="1">
      <c r="A341" s="307"/>
      <c r="B341" s="268"/>
      <c r="C341" s="365"/>
      <c r="D341" s="365"/>
      <c r="E341" s="288"/>
      <c r="F341" s="298"/>
      <c r="G341" s="268"/>
      <c r="H341" s="268"/>
      <c r="I341" s="268"/>
      <c r="J341" s="268"/>
      <c r="K341" s="268"/>
      <c r="L341" s="268"/>
    </row>
    <row r="342" spans="1:12" s="366" customFormat="1">
      <c r="A342" s="307"/>
      <c r="B342" s="268"/>
      <c r="C342" s="365"/>
      <c r="D342" s="365"/>
      <c r="E342" s="288"/>
      <c r="F342" s="298"/>
      <c r="G342" s="268"/>
      <c r="H342" s="268"/>
      <c r="I342" s="268"/>
      <c r="J342" s="268"/>
      <c r="K342" s="268"/>
      <c r="L342" s="268"/>
    </row>
    <row r="343" spans="1:12" s="366" customFormat="1">
      <c r="A343" s="307"/>
      <c r="B343" s="268"/>
      <c r="C343" s="365"/>
      <c r="D343" s="365"/>
      <c r="E343" s="288"/>
      <c r="F343" s="298"/>
      <c r="G343" s="268"/>
      <c r="H343" s="268"/>
      <c r="I343" s="268"/>
      <c r="J343" s="268"/>
      <c r="K343" s="268"/>
      <c r="L343" s="268"/>
    </row>
    <row r="344" spans="1:12" s="366" customFormat="1">
      <c r="A344" s="307"/>
      <c r="B344" s="268"/>
      <c r="C344" s="365"/>
      <c r="D344" s="365"/>
      <c r="E344" s="288"/>
      <c r="F344" s="298"/>
      <c r="G344" s="268"/>
      <c r="H344" s="268"/>
      <c r="I344" s="268"/>
      <c r="J344" s="268"/>
      <c r="K344" s="268"/>
      <c r="L344" s="268"/>
    </row>
    <row r="345" spans="1:12" s="366" customFormat="1">
      <c r="A345" s="307"/>
      <c r="B345" s="268"/>
      <c r="C345" s="365"/>
      <c r="D345" s="365"/>
      <c r="E345" s="288"/>
      <c r="F345" s="298"/>
      <c r="G345" s="268"/>
      <c r="H345" s="268"/>
      <c r="I345" s="268"/>
      <c r="J345" s="268"/>
      <c r="K345" s="268"/>
      <c r="L345" s="268"/>
    </row>
    <row r="346" spans="1:12" s="366" customFormat="1">
      <c r="A346" s="307"/>
      <c r="B346" s="268"/>
      <c r="C346" s="365"/>
      <c r="D346" s="365"/>
      <c r="E346" s="288"/>
      <c r="F346" s="298"/>
      <c r="G346" s="268"/>
      <c r="H346" s="268"/>
      <c r="I346" s="268"/>
      <c r="J346" s="268"/>
      <c r="K346" s="268"/>
      <c r="L346" s="268"/>
    </row>
    <row r="347" spans="1:12" s="366" customFormat="1">
      <c r="A347" s="307"/>
      <c r="B347" s="268"/>
      <c r="C347" s="365"/>
      <c r="D347" s="365"/>
      <c r="E347" s="288"/>
      <c r="F347" s="298"/>
      <c r="G347" s="268"/>
      <c r="H347" s="268"/>
      <c r="I347" s="268"/>
      <c r="J347" s="268"/>
      <c r="K347" s="268"/>
      <c r="L347" s="268"/>
    </row>
    <row r="348" spans="1:12" s="366" customFormat="1">
      <c r="A348" s="307"/>
      <c r="B348" s="268"/>
      <c r="C348" s="365"/>
      <c r="D348" s="365"/>
      <c r="E348" s="288"/>
      <c r="F348" s="298"/>
      <c r="G348" s="268"/>
      <c r="H348" s="268"/>
      <c r="I348" s="268"/>
      <c r="J348" s="268"/>
      <c r="K348" s="268"/>
      <c r="L348" s="268"/>
    </row>
    <row r="349" spans="1:12" s="366" customFormat="1">
      <c r="A349" s="307"/>
      <c r="B349" s="268"/>
      <c r="C349" s="367"/>
      <c r="D349" s="367"/>
      <c r="E349" s="288"/>
      <c r="F349" s="298"/>
      <c r="G349" s="268"/>
      <c r="H349" s="268"/>
      <c r="I349" s="268"/>
      <c r="J349" s="268"/>
      <c r="K349" s="268"/>
      <c r="L349" s="268"/>
    </row>
    <row r="350" spans="1:12" s="366" customFormat="1">
      <c r="A350" s="307"/>
      <c r="B350" s="268"/>
      <c r="C350" s="367"/>
      <c r="D350" s="367"/>
      <c r="E350" s="288"/>
      <c r="F350" s="298"/>
      <c r="G350" s="268"/>
      <c r="H350" s="268"/>
      <c r="I350" s="268"/>
      <c r="J350" s="268"/>
      <c r="K350" s="268"/>
      <c r="L350" s="268"/>
    </row>
    <row r="351" spans="1:12" s="366" customFormat="1">
      <c r="A351" s="307"/>
      <c r="B351" s="268"/>
      <c r="C351" s="367"/>
      <c r="D351" s="367"/>
      <c r="E351" s="288"/>
      <c r="F351" s="298"/>
      <c r="G351" s="268"/>
      <c r="H351" s="268"/>
      <c r="I351" s="268"/>
      <c r="J351" s="268"/>
      <c r="K351" s="268"/>
      <c r="L351" s="268"/>
    </row>
    <row r="352" spans="1:12" s="366" customFormat="1">
      <c r="A352" s="307"/>
      <c r="B352" s="268"/>
      <c r="C352" s="367"/>
      <c r="D352" s="367"/>
      <c r="E352" s="288"/>
      <c r="F352" s="298"/>
      <c r="G352" s="268"/>
      <c r="H352" s="268"/>
      <c r="I352" s="268"/>
      <c r="J352" s="268"/>
      <c r="K352" s="268"/>
      <c r="L352" s="268"/>
    </row>
    <row r="353" spans="1:12" s="366" customFormat="1">
      <c r="A353" s="307"/>
      <c r="B353" s="268"/>
      <c r="C353" s="367"/>
      <c r="D353" s="367"/>
      <c r="E353" s="288"/>
      <c r="F353" s="298"/>
      <c r="G353" s="268"/>
      <c r="H353" s="268"/>
      <c r="I353" s="268"/>
      <c r="J353" s="268"/>
      <c r="K353" s="268"/>
      <c r="L353" s="268"/>
    </row>
    <row r="354" spans="1:12" s="366" customFormat="1">
      <c r="A354" s="307"/>
      <c r="B354" s="268"/>
      <c r="C354" s="367"/>
      <c r="D354" s="367"/>
      <c r="E354" s="288"/>
      <c r="F354" s="298"/>
      <c r="G354" s="268"/>
      <c r="H354" s="268"/>
      <c r="I354" s="268"/>
      <c r="J354" s="268"/>
      <c r="K354" s="268"/>
      <c r="L354" s="268"/>
    </row>
    <row r="355" spans="1:12" s="366" customFormat="1">
      <c r="A355" s="307"/>
      <c r="B355" s="268"/>
      <c r="C355" s="367"/>
      <c r="D355" s="367"/>
      <c r="E355" s="288"/>
      <c r="F355" s="298"/>
      <c r="G355" s="268"/>
      <c r="H355" s="268"/>
      <c r="I355" s="268"/>
      <c r="J355" s="268"/>
      <c r="K355" s="268"/>
      <c r="L355" s="268"/>
    </row>
    <row r="356" spans="1:12" s="366" customFormat="1">
      <c r="A356" s="307"/>
      <c r="B356" s="268"/>
      <c r="C356" s="367"/>
      <c r="D356" s="367"/>
      <c r="E356" s="288"/>
      <c r="F356" s="298"/>
      <c r="G356" s="268"/>
      <c r="H356" s="268"/>
      <c r="I356" s="268"/>
      <c r="J356" s="268"/>
      <c r="K356" s="268"/>
      <c r="L356" s="268"/>
    </row>
    <row r="357" spans="1:12" s="366" customFormat="1">
      <c r="A357" s="307"/>
      <c r="B357" s="268"/>
      <c r="C357" s="367"/>
      <c r="D357" s="367"/>
      <c r="E357" s="288"/>
      <c r="F357" s="298"/>
      <c r="G357" s="268"/>
      <c r="H357" s="268"/>
      <c r="I357" s="268"/>
      <c r="J357" s="268"/>
      <c r="K357" s="268"/>
      <c r="L357" s="268"/>
    </row>
    <row r="358" spans="1:12" s="366" customFormat="1">
      <c r="A358" s="307"/>
      <c r="B358" s="268"/>
      <c r="C358" s="367"/>
      <c r="D358" s="367"/>
      <c r="E358" s="288"/>
      <c r="F358" s="298"/>
      <c r="G358" s="268"/>
      <c r="H358" s="268"/>
      <c r="I358" s="268"/>
      <c r="J358" s="268"/>
      <c r="K358" s="268"/>
      <c r="L358" s="268"/>
    </row>
    <row r="359" spans="1:12" s="366" customFormat="1">
      <c r="A359" s="307"/>
      <c r="B359" s="268"/>
      <c r="C359" s="367"/>
      <c r="D359" s="367"/>
      <c r="E359" s="288"/>
      <c r="F359" s="298"/>
      <c r="G359" s="268"/>
      <c r="H359" s="268"/>
      <c r="I359" s="268"/>
      <c r="J359" s="268"/>
      <c r="K359" s="268"/>
      <c r="L359" s="268"/>
    </row>
    <row r="360" spans="1:12" s="366" customFormat="1">
      <c r="A360" s="307"/>
      <c r="B360" s="268"/>
      <c r="C360" s="367"/>
      <c r="D360" s="367"/>
      <c r="E360" s="288"/>
      <c r="F360" s="298"/>
      <c r="G360" s="268"/>
      <c r="H360" s="268"/>
      <c r="I360" s="268"/>
      <c r="J360" s="268"/>
      <c r="K360" s="268"/>
      <c r="L360" s="268"/>
    </row>
    <row r="361" spans="1:12" s="366" customFormat="1">
      <c r="A361" s="307"/>
      <c r="B361" s="268"/>
      <c r="C361" s="367"/>
      <c r="D361" s="367"/>
      <c r="E361" s="288"/>
      <c r="F361" s="298"/>
      <c r="G361" s="268"/>
      <c r="H361" s="268"/>
      <c r="I361" s="268"/>
      <c r="J361" s="268"/>
      <c r="K361" s="268"/>
      <c r="L361" s="268"/>
    </row>
    <row r="362" spans="1:12" s="366" customFormat="1">
      <c r="A362" s="307"/>
      <c r="B362" s="268"/>
      <c r="C362" s="367"/>
      <c r="D362" s="367"/>
      <c r="E362" s="288"/>
      <c r="F362" s="298"/>
      <c r="G362" s="268"/>
      <c r="H362" s="268"/>
      <c r="I362" s="268"/>
      <c r="J362" s="268"/>
      <c r="K362" s="268"/>
      <c r="L362" s="268"/>
    </row>
    <row r="363" spans="1:12" s="366" customFormat="1">
      <c r="A363" s="307"/>
      <c r="B363" s="268"/>
      <c r="C363" s="367"/>
      <c r="D363" s="367"/>
      <c r="E363" s="288"/>
      <c r="F363" s="298"/>
      <c r="G363" s="268"/>
      <c r="H363" s="268"/>
      <c r="I363" s="268"/>
      <c r="J363" s="268"/>
      <c r="K363" s="268"/>
      <c r="L363" s="268"/>
    </row>
    <row r="364" spans="1:12" s="366" customFormat="1">
      <c r="A364" s="307"/>
      <c r="B364" s="268"/>
      <c r="C364" s="367"/>
      <c r="D364" s="367"/>
      <c r="E364" s="288"/>
      <c r="F364" s="298"/>
      <c r="G364" s="268"/>
      <c r="H364" s="268"/>
      <c r="I364" s="268"/>
      <c r="J364" s="268"/>
      <c r="K364" s="268"/>
      <c r="L364" s="268"/>
    </row>
    <row r="365" spans="1:12" s="366" customFormat="1">
      <c r="A365" s="307"/>
      <c r="B365" s="268"/>
      <c r="C365" s="367"/>
      <c r="D365" s="367"/>
      <c r="E365" s="288"/>
      <c r="F365" s="298"/>
      <c r="G365" s="268"/>
      <c r="H365" s="268"/>
      <c r="I365" s="268"/>
      <c r="J365" s="268"/>
      <c r="K365" s="268"/>
      <c r="L365" s="268"/>
    </row>
    <row r="366" spans="1:12" s="366" customFormat="1">
      <c r="A366" s="307"/>
      <c r="B366" s="268"/>
      <c r="C366" s="367"/>
      <c r="D366" s="367"/>
      <c r="E366" s="288"/>
      <c r="F366" s="298"/>
      <c r="G366" s="268"/>
      <c r="H366" s="268"/>
      <c r="I366" s="268"/>
      <c r="J366" s="268"/>
      <c r="K366" s="268"/>
      <c r="L366" s="268"/>
    </row>
    <row r="367" spans="1:12" s="366" customFormat="1">
      <c r="A367" s="307"/>
      <c r="B367" s="268"/>
      <c r="C367" s="367"/>
      <c r="D367" s="367"/>
      <c r="E367" s="288"/>
      <c r="F367" s="298"/>
      <c r="G367" s="268"/>
      <c r="H367" s="268"/>
      <c r="I367" s="268"/>
      <c r="J367" s="268"/>
      <c r="K367" s="268"/>
      <c r="L367" s="268"/>
    </row>
    <row r="368" spans="1:12" s="366" customFormat="1">
      <c r="A368" s="307"/>
      <c r="B368" s="268"/>
      <c r="C368" s="367"/>
      <c r="D368" s="367"/>
      <c r="E368" s="288"/>
      <c r="F368" s="298"/>
      <c r="G368" s="268"/>
      <c r="H368" s="268"/>
      <c r="I368" s="268"/>
      <c r="J368" s="268"/>
      <c r="K368" s="268"/>
      <c r="L368" s="268"/>
    </row>
    <row r="369" spans="1:12" s="366" customFormat="1">
      <c r="A369" s="307"/>
      <c r="B369" s="268"/>
      <c r="C369" s="367"/>
      <c r="D369" s="367"/>
      <c r="E369" s="288"/>
      <c r="F369" s="298"/>
      <c r="G369" s="268"/>
      <c r="H369" s="268"/>
      <c r="I369" s="268"/>
      <c r="J369" s="268"/>
      <c r="K369" s="268"/>
      <c r="L369" s="268"/>
    </row>
    <row r="370" spans="1:12" s="366" customFormat="1">
      <c r="A370" s="307"/>
      <c r="B370" s="268"/>
      <c r="C370" s="367"/>
      <c r="D370" s="367"/>
      <c r="E370" s="288"/>
      <c r="F370" s="298"/>
      <c r="G370" s="268"/>
      <c r="H370" s="268"/>
      <c r="I370" s="268"/>
      <c r="J370" s="268"/>
      <c r="K370" s="268"/>
      <c r="L370" s="268"/>
    </row>
    <row r="371" spans="1:12" s="366" customFormat="1">
      <c r="A371" s="307"/>
      <c r="B371" s="268"/>
      <c r="C371" s="367"/>
      <c r="D371" s="367"/>
      <c r="E371" s="288"/>
      <c r="F371" s="298"/>
      <c r="G371" s="268"/>
      <c r="H371" s="268"/>
      <c r="I371" s="268"/>
      <c r="J371" s="268"/>
      <c r="K371" s="268"/>
      <c r="L371" s="268"/>
    </row>
    <row r="372" spans="1:12" s="366" customFormat="1">
      <c r="A372" s="307"/>
      <c r="B372" s="268"/>
      <c r="C372" s="367"/>
      <c r="D372" s="367"/>
      <c r="E372" s="288"/>
      <c r="F372" s="298"/>
      <c r="G372" s="268"/>
      <c r="H372" s="268"/>
      <c r="I372" s="268"/>
      <c r="J372" s="268"/>
      <c r="K372" s="268"/>
      <c r="L372" s="268"/>
    </row>
    <row r="373" spans="1:12" s="366" customFormat="1">
      <c r="A373" s="307"/>
      <c r="B373" s="268"/>
      <c r="C373" s="367"/>
      <c r="D373" s="367"/>
      <c r="E373" s="288"/>
      <c r="F373" s="298"/>
      <c r="G373" s="268"/>
      <c r="H373" s="268"/>
      <c r="I373" s="268"/>
      <c r="J373" s="268"/>
      <c r="K373" s="268"/>
      <c r="L373" s="268"/>
    </row>
    <row r="374" spans="1:12" s="366" customFormat="1">
      <c r="A374" s="307"/>
      <c r="B374" s="268"/>
      <c r="C374" s="367"/>
      <c r="D374" s="367"/>
      <c r="E374" s="288"/>
      <c r="F374" s="298"/>
      <c r="G374" s="268"/>
      <c r="H374" s="268"/>
      <c r="I374" s="268"/>
      <c r="J374" s="268"/>
      <c r="K374" s="268"/>
      <c r="L374" s="268"/>
    </row>
    <row r="375" spans="1:12" s="366" customFormat="1">
      <c r="A375" s="307"/>
      <c r="B375" s="268"/>
      <c r="C375" s="367"/>
      <c r="D375" s="367"/>
      <c r="E375" s="288"/>
      <c r="F375" s="298"/>
      <c r="G375" s="268"/>
      <c r="H375" s="268"/>
      <c r="I375" s="268"/>
      <c r="J375" s="268"/>
      <c r="K375" s="268"/>
      <c r="L375" s="268"/>
    </row>
    <row r="376" spans="1:12" s="366" customFormat="1">
      <c r="A376" s="307"/>
      <c r="B376" s="268"/>
      <c r="C376" s="367"/>
      <c r="D376" s="367"/>
      <c r="E376" s="288"/>
      <c r="F376" s="298"/>
      <c r="G376" s="268"/>
      <c r="H376" s="268"/>
      <c r="I376" s="268"/>
      <c r="J376" s="268"/>
      <c r="K376" s="268"/>
      <c r="L376" s="268"/>
    </row>
    <row r="377" spans="1:12" s="366" customFormat="1">
      <c r="A377" s="307"/>
      <c r="B377" s="268"/>
      <c r="C377" s="367"/>
      <c r="D377" s="367"/>
      <c r="E377" s="288"/>
      <c r="F377" s="298"/>
      <c r="G377" s="268"/>
      <c r="H377" s="268"/>
      <c r="I377" s="268"/>
      <c r="J377" s="268"/>
      <c r="K377" s="268"/>
      <c r="L377" s="268"/>
    </row>
    <row r="378" spans="1:12" s="366" customFormat="1">
      <c r="A378" s="307"/>
      <c r="B378" s="268"/>
      <c r="C378" s="367"/>
      <c r="D378" s="367"/>
      <c r="E378" s="288"/>
      <c r="F378" s="298"/>
      <c r="G378" s="268"/>
      <c r="H378" s="268"/>
      <c r="I378" s="268"/>
      <c r="J378" s="268"/>
      <c r="K378" s="268"/>
      <c r="L378" s="268"/>
    </row>
    <row r="379" spans="1:12" s="366" customFormat="1">
      <c r="A379" s="307"/>
      <c r="B379" s="268"/>
      <c r="C379" s="367"/>
      <c r="D379" s="367"/>
      <c r="E379" s="288"/>
      <c r="F379" s="298"/>
      <c r="G379" s="268"/>
      <c r="H379" s="268"/>
      <c r="I379" s="268"/>
      <c r="J379" s="268"/>
      <c r="K379" s="268"/>
      <c r="L379" s="268"/>
    </row>
    <row r="380" spans="1:12" s="366" customFormat="1">
      <c r="A380" s="307"/>
      <c r="B380" s="268"/>
      <c r="C380" s="367"/>
      <c r="D380" s="367"/>
      <c r="E380" s="288"/>
      <c r="F380" s="298"/>
      <c r="G380" s="268"/>
      <c r="H380" s="268"/>
      <c r="I380" s="268"/>
      <c r="J380" s="268"/>
      <c r="K380" s="268"/>
      <c r="L380" s="268"/>
    </row>
    <row r="381" spans="1:12" s="366" customFormat="1">
      <c r="A381" s="307"/>
      <c r="B381" s="268"/>
      <c r="C381" s="367"/>
      <c r="D381" s="367"/>
      <c r="E381" s="288"/>
      <c r="F381" s="298"/>
      <c r="G381" s="268"/>
      <c r="H381" s="268"/>
      <c r="I381" s="268"/>
      <c r="J381" s="268"/>
      <c r="K381" s="268"/>
      <c r="L381" s="268"/>
    </row>
    <row r="382" spans="1:12" s="366" customFormat="1">
      <c r="A382" s="307"/>
      <c r="B382" s="268"/>
      <c r="C382" s="367"/>
      <c r="D382" s="367"/>
      <c r="E382" s="288"/>
      <c r="F382" s="298"/>
      <c r="G382" s="268"/>
      <c r="H382" s="268"/>
      <c r="I382" s="268"/>
      <c r="J382" s="268"/>
      <c r="K382" s="268"/>
      <c r="L382" s="268"/>
    </row>
    <row r="383" spans="1:12" s="366" customFormat="1">
      <c r="A383" s="307"/>
      <c r="B383" s="268"/>
      <c r="C383" s="367"/>
      <c r="D383" s="367"/>
      <c r="E383" s="288"/>
      <c r="F383" s="298"/>
      <c r="G383" s="268"/>
      <c r="H383" s="268"/>
      <c r="I383" s="268"/>
      <c r="J383" s="268"/>
      <c r="K383" s="268"/>
      <c r="L383" s="268"/>
    </row>
    <row r="384" spans="1:12" s="366" customFormat="1">
      <c r="A384" s="307"/>
      <c r="B384" s="268"/>
      <c r="C384" s="367"/>
      <c r="D384" s="367"/>
      <c r="E384" s="288"/>
      <c r="F384" s="298"/>
      <c r="G384" s="268"/>
      <c r="H384" s="268"/>
      <c r="I384" s="268"/>
      <c r="J384" s="268"/>
      <c r="K384" s="268"/>
      <c r="L384" s="268"/>
    </row>
    <row r="385" spans="1:12" s="366" customFormat="1">
      <c r="A385" s="307"/>
      <c r="B385" s="268"/>
      <c r="C385" s="367"/>
      <c r="D385" s="367"/>
      <c r="E385" s="288"/>
      <c r="F385" s="298"/>
      <c r="G385" s="268"/>
      <c r="H385" s="268"/>
      <c r="I385" s="268"/>
      <c r="J385" s="268"/>
      <c r="K385" s="268"/>
      <c r="L385" s="268"/>
    </row>
    <row r="386" spans="1:12" s="366" customFormat="1">
      <c r="A386" s="307"/>
      <c r="B386" s="268"/>
      <c r="C386" s="367"/>
      <c r="D386" s="367"/>
      <c r="E386" s="288"/>
      <c r="F386" s="298"/>
      <c r="G386" s="268"/>
      <c r="H386" s="268"/>
      <c r="I386" s="268"/>
      <c r="J386" s="268"/>
      <c r="K386" s="268"/>
      <c r="L386" s="268"/>
    </row>
    <row r="387" spans="1:12" s="366" customFormat="1">
      <c r="A387" s="307"/>
      <c r="B387" s="268"/>
      <c r="C387" s="367"/>
      <c r="D387" s="367"/>
      <c r="E387" s="288"/>
      <c r="F387" s="298"/>
      <c r="G387" s="268"/>
      <c r="H387" s="268"/>
      <c r="I387" s="268"/>
      <c r="J387" s="268"/>
      <c r="K387" s="268"/>
      <c r="L387" s="268"/>
    </row>
    <row r="388" spans="1:12" s="366" customFormat="1">
      <c r="A388" s="307"/>
      <c r="B388" s="268"/>
      <c r="C388" s="367"/>
      <c r="D388" s="367"/>
      <c r="E388" s="288"/>
      <c r="F388" s="298"/>
      <c r="G388" s="268"/>
      <c r="H388" s="268"/>
      <c r="I388" s="268"/>
      <c r="J388" s="268"/>
      <c r="K388" s="268"/>
      <c r="L388" s="268"/>
    </row>
    <row r="389" spans="1:12" s="366" customFormat="1">
      <c r="A389" s="307"/>
      <c r="B389" s="268"/>
      <c r="C389" s="367"/>
      <c r="D389" s="367"/>
      <c r="E389" s="288"/>
      <c r="F389" s="298"/>
      <c r="G389" s="268"/>
      <c r="H389" s="268"/>
      <c r="I389" s="268"/>
      <c r="J389" s="268"/>
      <c r="K389" s="268"/>
      <c r="L389" s="268"/>
    </row>
    <row r="390" spans="1:12" s="366" customFormat="1">
      <c r="A390" s="307"/>
      <c r="B390" s="268"/>
      <c r="C390" s="367"/>
      <c r="D390" s="367"/>
      <c r="E390" s="288"/>
      <c r="F390" s="298"/>
      <c r="G390" s="268"/>
      <c r="H390" s="268"/>
      <c r="I390" s="268"/>
      <c r="J390" s="268"/>
      <c r="K390" s="268"/>
      <c r="L390" s="268"/>
    </row>
    <row r="391" spans="1:12" s="366" customFormat="1">
      <c r="A391" s="307"/>
      <c r="B391" s="268"/>
      <c r="C391" s="367"/>
      <c r="D391" s="367"/>
      <c r="E391" s="288"/>
      <c r="F391" s="298"/>
      <c r="G391" s="268"/>
      <c r="H391" s="268"/>
      <c r="I391" s="268"/>
      <c r="J391" s="268"/>
      <c r="K391" s="268"/>
      <c r="L391" s="268"/>
    </row>
    <row r="392" spans="1:12" s="366" customFormat="1">
      <c r="A392" s="307"/>
      <c r="B392" s="268"/>
      <c r="C392" s="367"/>
      <c r="D392" s="367"/>
      <c r="E392" s="288"/>
      <c r="F392" s="298"/>
      <c r="G392" s="268"/>
      <c r="H392" s="268"/>
      <c r="I392" s="268"/>
      <c r="J392" s="268"/>
      <c r="K392" s="268"/>
      <c r="L392" s="268"/>
    </row>
    <row r="393" spans="1:12" s="366" customFormat="1">
      <c r="A393" s="307"/>
      <c r="B393" s="268"/>
      <c r="C393" s="367"/>
      <c r="D393" s="367"/>
      <c r="E393" s="288"/>
      <c r="F393" s="298"/>
      <c r="G393" s="268"/>
      <c r="H393" s="268"/>
      <c r="I393" s="268"/>
      <c r="J393" s="268"/>
      <c r="K393" s="268"/>
      <c r="L393" s="268"/>
    </row>
    <row r="394" spans="1:12" s="366" customFormat="1">
      <c r="A394" s="307"/>
      <c r="B394" s="268"/>
      <c r="C394" s="367"/>
      <c r="D394" s="367"/>
      <c r="E394" s="288"/>
      <c r="F394" s="298"/>
      <c r="G394" s="268"/>
      <c r="H394" s="268"/>
      <c r="I394" s="268"/>
      <c r="J394" s="268"/>
      <c r="K394" s="268"/>
      <c r="L394" s="268"/>
    </row>
    <row r="395" spans="1:12" s="366" customFormat="1">
      <c r="A395" s="307"/>
      <c r="B395" s="268"/>
      <c r="C395" s="367"/>
      <c r="D395" s="367"/>
      <c r="E395" s="288"/>
      <c r="F395" s="298"/>
      <c r="G395" s="268"/>
      <c r="H395" s="268"/>
      <c r="I395" s="268"/>
      <c r="J395" s="268"/>
      <c r="K395" s="268"/>
      <c r="L395" s="268"/>
    </row>
    <row r="396" spans="1:12" s="366" customFormat="1">
      <c r="A396" s="307"/>
      <c r="B396" s="268"/>
      <c r="C396" s="367"/>
      <c r="D396" s="367"/>
      <c r="E396" s="288"/>
      <c r="F396" s="298"/>
      <c r="G396" s="268"/>
      <c r="H396" s="268"/>
      <c r="I396" s="268"/>
      <c r="J396" s="268"/>
      <c r="K396" s="268"/>
      <c r="L396" s="268"/>
    </row>
    <row r="397" spans="1:12" s="366" customFormat="1">
      <c r="A397" s="307"/>
      <c r="B397" s="268"/>
      <c r="C397" s="367"/>
      <c r="D397" s="367"/>
      <c r="E397" s="288"/>
      <c r="F397" s="298"/>
      <c r="G397" s="268"/>
      <c r="H397" s="268"/>
      <c r="I397" s="268"/>
      <c r="J397" s="268"/>
      <c r="K397" s="268"/>
      <c r="L397" s="268"/>
    </row>
    <row r="398" spans="1:12" s="366" customFormat="1">
      <c r="A398" s="307"/>
      <c r="B398" s="268"/>
      <c r="C398" s="367"/>
      <c r="D398" s="367"/>
      <c r="E398" s="288"/>
      <c r="F398" s="298"/>
      <c r="G398" s="268"/>
      <c r="H398" s="268"/>
      <c r="I398" s="268"/>
      <c r="J398" s="268"/>
      <c r="K398" s="268"/>
      <c r="L398" s="268"/>
    </row>
    <row r="399" spans="1:12" s="366" customFormat="1">
      <c r="A399" s="307"/>
      <c r="B399" s="268"/>
      <c r="C399" s="367"/>
      <c r="D399" s="367"/>
      <c r="E399" s="288"/>
      <c r="F399" s="298"/>
      <c r="G399" s="268"/>
      <c r="H399" s="268"/>
      <c r="I399" s="268"/>
      <c r="J399" s="268"/>
      <c r="K399" s="268"/>
      <c r="L399" s="268"/>
    </row>
    <row r="400" spans="1:12" s="366" customFormat="1">
      <c r="A400" s="307"/>
      <c r="B400" s="268"/>
      <c r="C400" s="367"/>
      <c r="D400" s="367"/>
      <c r="E400" s="288"/>
      <c r="F400" s="298"/>
      <c r="G400" s="268"/>
      <c r="H400" s="268"/>
      <c r="I400" s="268"/>
      <c r="J400" s="268"/>
      <c r="K400" s="268"/>
      <c r="L400" s="268"/>
    </row>
    <row r="401" spans="1:12" s="366" customFormat="1">
      <c r="A401" s="307"/>
      <c r="B401" s="268"/>
      <c r="C401" s="367"/>
      <c r="D401" s="367"/>
      <c r="E401" s="288"/>
      <c r="F401" s="298"/>
      <c r="G401" s="268"/>
      <c r="H401" s="268"/>
      <c r="I401" s="268"/>
      <c r="J401" s="268"/>
      <c r="K401" s="268"/>
      <c r="L401" s="268"/>
    </row>
    <row r="402" spans="1:12" s="366" customFormat="1">
      <c r="A402" s="307"/>
      <c r="B402" s="268"/>
      <c r="C402" s="367"/>
      <c r="D402" s="367"/>
      <c r="E402" s="288"/>
      <c r="F402" s="298"/>
      <c r="G402" s="268"/>
      <c r="H402" s="268"/>
      <c r="I402" s="268"/>
      <c r="J402" s="268"/>
      <c r="K402" s="268"/>
      <c r="L402" s="268"/>
    </row>
    <row r="403" spans="1:12" s="366" customFormat="1">
      <c r="A403" s="307"/>
      <c r="B403" s="268"/>
      <c r="C403" s="367"/>
      <c r="D403" s="367"/>
      <c r="E403" s="288"/>
      <c r="F403" s="298"/>
      <c r="G403" s="268"/>
      <c r="H403" s="268"/>
      <c r="I403" s="268"/>
      <c r="J403" s="268"/>
      <c r="K403" s="268"/>
      <c r="L403" s="268"/>
    </row>
    <row r="404" spans="1:12" s="366" customFormat="1">
      <c r="A404" s="307"/>
      <c r="B404" s="268"/>
      <c r="C404" s="367"/>
      <c r="D404" s="367"/>
      <c r="E404" s="288"/>
      <c r="F404" s="298"/>
      <c r="G404" s="268"/>
      <c r="H404" s="268"/>
      <c r="I404" s="268"/>
      <c r="J404" s="268"/>
      <c r="K404" s="268"/>
      <c r="L404" s="268"/>
    </row>
    <row r="405" spans="1:12" s="366" customFormat="1">
      <c r="A405" s="307"/>
      <c r="B405" s="268"/>
      <c r="C405" s="367"/>
      <c r="D405" s="367"/>
      <c r="E405" s="288"/>
      <c r="F405" s="298"/>
      <c r="G405" s="268"/>
      <c r="H405" s="268"/>
      <c r="I405" s="268"/>
      <c r="J405" s="268"/>
      <c r="K405" s="268"/>
      <c r="L405" s="268"/>
    </row>
    <row r="406" spans="1:12" s="366" customFormat="1">
      <c r="A406" s="307"/>
      <c r="B406" s="268"/>
      <c r="C406" s="367"/>
      <c r="D406" s="367"/>
      <c r="E406" s="288"/>
      <c r="F406" s="298"/>
      <c r="G406" s="268"/>
      <c r="H406" s="268"/>
      <c r="I406" s="268"/>
      <c r="J406" s="268"/>
      <c r="K406" s="268"/>
      <c r="L406" s="268"/>
    </row>
    <row r="407" spans="1:12" s="366" customFormat="1">
      <c r="A407" s="307"/>
      <c r="B407" s="268"/>
      <c r="C407" s="367"/>
      <c r="D407" s="367"/>
      <c r="E407" s="288"/>
      <c r="F407" s="298"/>
      <c r="G407" s="268"/>
      <c r="H407" s="268"/>
      <c r="I407" s="268"/>
      <c r="J407" s="268"/>
      <c r="K407" s="268"/>
      <c r="L407" s="268"/>
    </row>
    <row r="408" spans="1:12" s="366" customFormat="1">
      <c r="A408" s="307"/>
      <c r="B408" s="268"/>
      <c r="C408" s="367"/>
      <c r="D408" s="367"/>
      <c r="E408" s="288"/>
      <c r="F408" s="298"/>
      <c r="G408" s="268"/>
      <c r="H408" s="268"/>
      <c r="I408" s="268"/>
      <c r="J408" s="268"/>
      <c r="K408" s="268"/>
      <c r="L408" s="268"/>
    </row>
    <row r="409" spans="1:12" s="366" customFormat="1">
      <c r="A409" s="307"/>
      <c r="B409" s="268"/>
      <c r="C409" s="367"/>
      <c r="D409" s="367"/>
      <c r="E409" s="288"/>
      <c r="F409" s="298"/>
      <c r="G409" s="268"/>
      <c r="H409" s="268"/>
      <c r="I409" s="268"/>
      <c r="J409" s="268"/>
      <c r="K409" s="268"/>
      <c r="L409" s="268"/>
    </row>
    <row r="410" spans="1:12" s="366" customFormat="1">
      <c r="A410" s="307"/>
      <c r="B410" s="268"/>
      <c r="C410" s="367"/>
      <c r="D410" s="367"/>
      <c r="E410" s="288"/>
      <c r="F410" s="298"/>
      <c r="G410" s="268"/>
      <c r="H410" s="268"/>
      <c r="I410" s="268"/>
      <c r="J410" s="268"/>
      <c r="K410" s="268"/>
      <c r="L410" s="268"/>
    </row>
    <row r="411" spans="1:12" s="366" customFormat="1">
      <c r="A411" s="307"/>
      <c r="B411" s="268"/>
      <c r="C411" s="367"/>
      <c r="D411" s="367"/>
      <c r="E411" s="288"/>
      <c r="F411" s="298"/>
      <c r="G411" s="268"/>
      <c r="H411" s="268"/>
      <c r="I411" s="268"/>
      <c r="J411" s="268"/>
      <c r="K411" s="268"/>
      <c r="L411" s="268"/>
    </row>
    <row r="412" spans="1:12" s="366" customFormat="1">
      <c r="A412" s="307"/>
      <c r="B412" s="268"/>
      <c r="C412" s="367"/>
      <c r="D412" s="367"/>
      <c r="E412" s="288"/>
      <c r="F412" s="298"/>
      <c r="G412" s="268"/>
      <c r="H412" s="268"/>
      <c r="I412" s="268"/>
      <c r="J412" s="268"/>
      <c r="K412" s="268"/>
      <c r="L412" s="268"/>
    </row>
    <row r="413" spans="1:12" s="366" customFormat="1">
      <c r="A413" s="307"/>
      <c r="B413" s="268"/>
      <c r="C413" s="367"/>
      <c r="D413" s="367"/>
      <c r="E413" s="288"/>
      <c r="F413" s="298"/>
      <c r="G413" s="268"/>
      <c r="H413" s="268"/>
      <c r="I413" s="268"/>
      <c r="J413" s="268"/>
      <c r="K413" s="268"/>
      <c r="L413" s="268"/>
    </row>
    <row r="414" spans="1:12" s="366" customFormat="1">
      <c r="A414" s="307"/>
      <c r="B414" s="268"/>
      <c r="C414" s="367"/>
      <c r="D414" s="367"/>
      <c r="E414" s="288"/>
      <c r="F414" s="298"/>
      <c r="G414" s="268"/>
      <c r="H414" s="268"/>
      <c r="I414" s="268"/>
      <c r="J414" s="268"/>
      <c r="K414" s="268"/>
      <c r="L414" s="268"/>
    </row>
    <row r="415" spans="1:12" s="366" customFormat="1">
      <c r="A415" s="307"/>
      <c r="B415" s="268"/>
      <c r="C415" s="269"/>
      <c r="D415" s="269"/>
      <c r="E415" s="288"/>
      <c r="F415" s="288"/>
      <c r="G415" s="268"/>
      <c r="H415" s="268"/>
      <c r="I415" s="268"/>
      <c r="J415" s="268"/>
      <c r="K415" s="268"/>
      <c r="L415" s="268"/>
    </row>
    <row r="416" spans="1:12">
      <c r="A416" s="307"/>
      <c r="B416" s="268"/>
    </row>
    <row r="417" spans="1:12">
      <c r="A417" s="307"/>
      <c r="B417" s="268"/>
    </row>
    <row r="418" spans="1:12">
      <c r="A418" s="307"/>
      <c r="B418" s="268"/>
      <c r="E418" s="269"/>
      <c r="F418" s="269"/>
      <c r="G418" s="269"/>
      <c r="H418" s="269"/>
      <c r="I418" s="269"/>
      <c r="J418" s="269"/>
      <c r="K418" s="269"/>
      <c r="L418" s="269"/>
    </row>
    <row r="419" spans="1:12">
      <c r="A419" s="307"/>
      <c r="B419" s="268"/>
      <c r="E419" s="269"/>
      <c r="F419" s="269"/>
      <c r="G419" s="269"/>
      <c r="H419" s="269"/>
      <c r="I419" s="269"/>
      <c r="J419" s="269"/>
      <c r="K419" s="269"/>
      <c r="L419" s="269"/>
    </row>
    <row r="420" spans="1:12">
      <c r="A420" s="307"/>
      <c r="B420" s="268"/>
      <c r="E420" s="269"/>
      <c r="F420" s="269"/>
      <c r="G420" s="269"/>
      <c r="H420" s="269"/>
      <c r="I420" s="269"/>
      <c r="J420" s="269"/>
      <c r="K420" s="269"/>
      <c r="L420" s="269"/>
    </row>
    <row r="421" spans="1:12">
      <c r="A421" s="307"/>
      <c r="B421" s="268"/>
      <c r="E421" s="269"/>
      <c r="F421" s="269"/>
      <c r="G421" s="269"/>
      <c r="H421" s="269"/>
      <c r="I421" s="269"/>
      <c r="J421" s="269"/>
      <c r="K421" s="269"/>
      <c r="L421" s="269"/>
    </row>
    <row r="422" spans="1:12">
      <c r="A422" s="307"/>
      <c r="B422" s="268"/>
      <c r="E422" s="269"/>
      <c r="F422" s="269"/>
      <c r="G422" s="269"/>
      <c r="H422" s="269"/>
      <c r="I422" s="269"/>
      <c r="J422" s="269"/>
      <c r="K422" s="269"/>
      <c r="L422" s="269"/>
    </row>
    <row r="423" spans="1:12">
      <c r="A423" s="307"/>
      <c r="B423" s="268"/>
      <c r="E423" s="269"/>
      <c r="F423" s="269"/>
      <c r="G423" s="269"/>
      <c r="H423" s="269"/>
      <c r="I423" s="269"/>
      <c r="J423" s="269"/>
      <c r="K423" s="269"/>
      <c r="L423" s="269"/>
    </row>
    <row r="424" spans="1:12">
      <c r="A424" s="307"/>
      <c r="B424" s="268"/>
      <c r="E424" s="269"/>
      <c r="F424" s="269"/>
      <c r="G424" s="269"/>
      <c r="H424" s="269"/>
      <c r="I424" s="269"/>
      <c r="J424" s="269"/>
      <c r="K424" s="269"/>
      <c r="L424" s="269"/>
    </row>
    <row r="425" spans="1:12">
      <c r="A425" s="307"/>
      <c r="B425" s="268"/>
      <c r="E425" s="269"/>
      <c r="F425" s="269"/>
      <c r="G425" s="269"/>
      <c r="H425" s="269"/>
      <c r="I425" s="269"/>
      <c r="J425" s="269"/>
      <c r="K425" s="269"/>
      <c r="L425" s="269"/>
    </row>
    <row r="426" spans="1:12">
      <c r="A426" s="307"/>
      <c r="B426" s="268"/>
      <c r="E426" s="269"/>
      <c r="F426" s="269"/>
      <c r="G426" s="269"/>
      <c r="H426" s="269"/>
      <c r="I426" s="269"/>
      <c r="J426" s="269"/>
      <c r="K426" s="269"/>
      <c r="L426" s="269"/>
    </row>
    <row r="427" spans="1:12">
      <c r="A427" s="307"/>
      <c r="B427" s="268"/>
      <c r="E427" s="269"/>
      <c r="F427" s="269"/>
      <c r="G427" s="269"/>
      <c r="H427" s="269"/>
      <c r="I427" s="269"/>
      <c r="J427" s="269"/>
      <c r="K427" s="269"/>
      <c r="L427" s="269"/>
    </row>
    <row r="428" spans="1:12">
      <c r="A428" s="307"/>
      <c r="B428" s="268"/>
      <c r="E428" s="269"/>
      <c r="F428" s="269"/>
      <c r="G428" s="269"/>
      <c r="H428" s="269"/>
      <c r="I428" s="269"/>
      <c r="J428" s="269"/>
      <c r="K428" s="269"/>
      <c r="L428" s="269"/>
    </row>
    <row r="429" spans="1:12">
      <c r="A429" s="307"/>
      <c r="B429" s="268"/>
      <c r="E429" s="269"/>
      <c r="F429" s="269"/>
      <c r="G429" s="269"/>
      <c r="H429" s="269"/>
      <c r="I429" s="269"/>
      <c r="J429" s="269"/>
      <c r="K429" s="269"/>
      <c r="L429" s="269"/>
    </row>
    <row r="430" spans="1:12">
      <c r="A430" s="307"/>
      <c r="B430" s="268"/>
      <c r="E430" s="269"/>
      <c r="F430" s="269"/>
      <c r="G430" s="269"/>
      <c r="H430" s="269"/>
      <c r="I430" s="269"/>
      <c r="J430" s="269"/>
      <c r="K430" s="269"/>
      <c r="L430" s="269"/>
    </row>
    <row r="431" spans="1:12">
      <c r="A431" s="307"/>
      <c r="B431" s="268"/>
      <c r="E431" s="269"/>
      <c r="F431" s="269"/>
      <c r="G431" s="269"/>
      <c r="H431" s="269"/>
      <c r="I431" s="269"/>
      <c r="J431" s="269"/>
      <c r="K431" s="269"/>
      <c r="L431" s="269"/>
    </row>
    <row r="432" spans="1:12">
      <c r="A432" s="307"/>
      <c r="B432" s="268"/>
      <c r="E432" s="269"/>
      <c r="F432" s="269"/>
      <c r="G432" s="269"/>
      <c r="H432" s="269"/>
      <c r="I432" s="269"/>
      <c r="J432" s="269"/>
      <c r="K432" s="269"/>
      <c r="L432" s="269"/>
    </row>
    <row r="433" spans="1:12">
      <c r="A433" s="307"/>
      <c r="B433" s="268"/>
      <c r="E433" s="269"/>
      <c r="F433" s="269"/>
      <c r="G433" s="269"/>
      <c r="H433" s="269"/>
      <c r="I433" s="269"/>
      <c r="J433" s="269"/>
      <c r="K433" s="269"/>
      <c r="L433" s="269"/>
    </row>
    <row r="434" spans="1:12">
      <c r="A434" s="307"/>
      <c r="B434" s="268"/>
      <c r="E434" s="269"/>
      <c r="F434" s="269"/>
      <c r="G434" s="269"/>
      <c r="H434" s="269"/>
      <c r="I434" s="269"/>
      <c r="J434" s="269"/>
      <c r="K434" s="269"/>
      <c r="L434" s="269"/>
    </row>
    <row r="435" spans="1:12">
      <c r="A435" s="307"/>
      <c r="B435" s="268"/>
      <c r="E435" s="269"/>
      <c r="F435" s="269"/>
      <c r="G435" s="269"/>
      <c r="H435" s="269"/>
      <c r="I435" s="269"/>
      <c r="J435" s="269"/>
      <c r="K435" s="269"/>
      <c r="L435" s="269"/>
    </row>
    <row r="436" spans="1:12">
      <c r="A436" s="307"/>
      <c r="B436" s="268"/>
      <c r="E436" s="269"/>
      <c r="F436" s="269"/>
      <c r="G436" s="269"/>
      <c r="H436" s="269"/>
      <c r="I436" s="269"/>
      <c r="J436" s="269"/>
      <c r="K436" s="269"/>
      <c r="L436" s="269"/>
    </row>
    <row r="437" spans="1:12">
      <c r="A437" s="307"/>
      <c r="B437" s="268"/>
      <c r="E437" s="269"/>
      <c r="F437" s="269"/>
      <c r="G437" s="269"/>
      <c r="H437" s="269"/>
      <c r="I437" s="269"/>
      <c r="J437" s="269"/>
      <c r="K437" s="269"/>
      <c r="L437" s="269"/>
    </row>
    <row r="438" spans="1:12">
      <c r="A438" s="307"/>
      <c r="B438" s="268"/>
      <c r="E438" s="269"/>
      <c r="F438" s="269"/>
      <c r="G438" s="269"/>
      <c r="H438" s="269"/>
      <c r="I438" s="269"/>
      <c r="J438" s="269"/>
      <c r="K438" s="269"/>
      <c r="L438" s="269"/>
    </row>
    <row r="439" spans="1:12">
      <c r="A439" s="307"/>
      <c r="B439" s="268"/>
      <c r="E439" s="269"/>
      <c r="F439" s="269"/>
      <c r="G439" s="269"/>
      <c r="H439" s="269"/>
      <c r="I439" s="269"/>
      <c r="J439" s="269"/>
      <c r="K439" s="269"/>
      <c r="L439" s="269"/>
    </row>
    <row r="440" spans="1:12">
      <c r="A440" s="307"/>
      <c r="B440" s="268"/>
      <c r="E440" s="269"/>
      <c r="F440" s="269"/>
      <c r="G440" s="269"/>
      <c r="H440" s="269"/>
      <c r="I440" s="269"/>
      <c r="J440" s="269"/>
      <c r="K440" s="269"/>
      <c r="L440" s="269"/>
    </row>
    <row r="441" spans="1:12">
      <c r="A441" s="307"/>
      <c r="B441" s="268"/>
      <c r="E441" s="269"/>
      <c r="F441" s="269"/>
      <c r="G441" s="269"/>
      <c r="H441" s="269"/>
      <c r="I441" s="269"/>
      <c r="J441" s="269"/>
      <c r="K441" s="269"/>
      <c r="L441" s="269"/>
    </row>
    <row r="442" spans="1:12">
      <c r="A442" s="307"/>
      <c r="B442" s="268"/>
      <c r="E442" s="269"/>
      <c r="F442" s="269"/>
      <c r="G442" s="269"/>
      <c r="H442" s="269"/>
      <c r="I442" s="269"/>
      <c r="J442" s="269"/>
      <c r="K442" s="269"/>
      <c r="L442" s="269"/>
    </row>
    <row r="443" spans="1:12">
      <c r="A443" s="307"/>
      <c r="B443" s="268"/>
      <c r="E443" s="269"/>
      <c r="F443" s="269"/>
      <c r="G443" s="269"/>
      <c r="H443" s="269"/>
      <c r="I443" s="269"/>
      <c r="J443" s="269"/>
      <c r="K443" s="269"/>
      <c r="L443" s="269"/>
    </row>
    <row r="444" spans="1:12">
      <c r="A444" s="307"/>
      <c r="B444" s="268"/>
      <c r="E444" s="269"/>
      <c r="F444" s="269"/>
      <c r="G444" s="269"/>
      <c r="H444" s="269"/>
      <c r="I444" s="269"/>
      <c r="J444" s="269"/>
      <c r="K444" s="269"/>
      <c r="L444" s="269"/>
    </row>
    <row r="445" spans="1:12">
      <c r="A445" s="307"/>
      <c r="B445" s="268"/>
      <c r="E445" s="269"/>
      <c r="F445" s="269"/>
      <c r="G445" s="269"/>
      <c r="H445" s="269"/>
      <c r="I445" s="269"/>
      <c r="J445" s="269"/>
      <c r="K445" s="269"/>
      <c r="L445" s="269"/>
    </row>
    <row r="446" spans="1:12">
      <c r="A446" s="307"/>
      <c r="B446" s="268"/>
      <c r="E446" s="269"/>
      <c r="F446" s="269"/>
      <c r="G446" s="269"/>
      <c r="H446" s="269"/>
      <c r="I446" s="269"/>
      <c r="J446" s="269"/>
      <c r="K446" s="269"/>
      <c r="L446" s="269"/>
    </row>
    <row r="447" spans="1:12">
      <c r="A447" s="307"/>
      <c r="B447" s="268"/>
      <c r="E447" s="269"/>
      <c r="F447" s="269"/>
      <c r="G447" s="269"/>
      <c r="H447" s="269"/>
      <c r="I447" s="269"/>
      <c r="J447" s="269"/>
      <c r="K447" s="269"/>
      <c r="L447" s="269"/>
    </row>
    <row r="448" spans="1:12">
      <c r="A448" s="307"/>
      <c r="B448" s="268"/>
      <c r="E448" s="269"/>
      <c r="F448" s="269"/>
      <c r="G448" s="269"/>
      <c r="H448" s="269"/>
      <c r="I448" s="269"/>
      <c r="J448" s="269"/>
      <c r="K448" s="269"/>
      <c r="L448" s="269"/>
    </row>
    <row r="449" spans="1:12">
      <c r="A449" s="307"/>
      <c r="B449" s="268"/>
      <c r="E449" s="269"/>
      <c r="F449" s="269"/>
      <c r="G449" s="269"/>
      <c r="H449" s="269"/>
      <c r="I449" s="269"/>
      <c r="J449" s="269"/>
      <c r="K449" s="269"/>
      <c r="L449" s="269"/>
    </row>
    <row r="450" spans="1:12">
      <c r="A450" s="307"/>
      <c r="B450" s="268"/>
      <c r="E450" s="269"/>
      <c r="F450" s="269"/>
      <c r="G450" s="269"/>
      <c r="H450" s="269"/>
      <c r="I450" s="269"/>
      <c r="J450" s="269"/>
      <c r="K450" s="269"/>
      <c r="L450" s="269"/>
    </row>
    <row r="451" spans="1:12">
      <c r="A451" s="307"/>
      <c r="B451" s="268"/>
      <c r="E451" s="269"/>
      <c r="F451" s="269"/>
      <c r="G451" s="269"/>
      <c r="H451" s="269"/>
      <c r="I451" s="269"/>
      <c r="J451" s="269"/>
      <c r="K451" s="269"/>
      <c r="L451" s="269"/>
    </row>
    <row r="452" spans="1:12">
      <c r="A452" s="307"/>
      <c r="B452" s="268"/>
      <c r="E452" s="269"/>
      <c r="F452" s="269"/>
      <c r="G452" s="269"/>
      <c r="H452" s="269"/>
      <c r="I452" s="269"/>
      <c r="J452" s="269"/>
      <c r="K452" s="269"/>
      <c r="L452" s="269"/>
    </row>
    <row r="453" spans="1:12">
      <c r="A453" s="307"/>
      <c r="B453" s="268"/>
      <c r="E453" s="269"/>
      <c r="F453" s="269"/>
      <c r="G453" s="269"/>
      <c r="H453" s="269"/>
      <c r="I453" s="269"/>
      <c r="J453" s="269"/>
      <c r="K453" s="269"/>
      <c r="L453" s="269"/>
    </row>
    <row r="454" spans="1:12">
      <c r="A454" s="307"/>
      <c r="B454" s="268"/>
      <c r="E454" s="269"/>
      <c r="F454" s="269"/>
      <c r="G454" s="269"/>
      <c r="H454" s="269"/>
      <c r="I454" s="269"/>
      <c r="J454" s="269"/>
      <c r="K454" s="269"/>
      <c r="L454" s="269"/>
    </row>
    <row r="455" spans="1:12">
      <c r="A455" s="307"/>
      <c r="B455" s="268"/>
      <c r="E455" s="269"/>
      <c r="F455" s="269"/>
      <c r="G455" s="269"/>
      <c r="H455" s="269"/>
      <c r="I455" s="269"/>
      <c r="J455" s="269"/>
      <c r="K455" s="269"/>
      <c r="L455" s="269"/>
    </row>
    <row r="456" spans="1:12">
      <c r="A456" s="307"/>
      <c r="B456" s="268"/>
      <c r="E456" s="269"/>
      <c r="F456" s="269"/>
      <c r="G456" s="269"/>
      <c r="H456" s="269"/>
      <c r="I456" s="269"/>
      <c r="J456" s="269"/>
      <c r="K456" s="269"/>
      <c r="L456" s="269"/>
    </row>
    <row r="457" spans="1:12">
      <c r="A457" s="307"/>
      <c r="B457" s="268"/>
      <c r="E457" s="269"/>
      <c r="F457" s="269"/>
      <c r="G457" s="269"/>
      <c r="H457" s="269"/>
      <c r="I457" s="269"/>
      <c r="J457" s="269"/>
      <c r="K457" s="269"/>
      <c r="L457" s="269"/>
    </row>
    <row r="458" spans="1:12">
      <c r="A458" s="307"/>
      <c r="B458" s="268"/>
      <c r="E458" s="269"/>
      <c r="F458" s="269"/>
      <c r="G458" s="269"/>
      <c r="H458" s="269"/>
      <c r="I458" s="269"/>
      <c r="J458" s="269"/>
      <c r="K458" s="269"/>
      <c r="L458" s="269"/>
    </row>
    <row r="459" spans="1:12">
      <c r="A459" s="307"/>
      <c r="B459" s="268"/>
      <c r="E459" s="269"/>
      <c r="F459" s="269"/>
      <c r="G459" s="269"/>
      <c r="H459" s="269"/>
      <c r="I459" s="269"/>
      <c r="J459" s="269"/>
      <c r="K459" s="269"/>
      <c r="L459" s="269"/>
    </row>
    <row r="460" spans="1:12">
      <c r="A460" s="307"/>
      <c r="B460" s="268"/>
      <c r="E460" s="269"/>
      <c r="F460" s="269"/>
      <c r="G460" s="269"/>
      <c r="H460" s="269"/>
      <c r="I460" s="269"/>
      <c r="J460" s="269"/>
      <c r="K460" s="269"/>
      <c r="L460" s="269"/>
    </row>
    <row r="461" spans="1:12">
      <c r="A461" s="307"/>
      <c r="B461" s="268"/>
      <c r="E461" s="269"/>
      <c r="F461" s="269"/>
      <c r="G461" s="269"/>
      <c r="H461" s="269"/>
      <c r="I461" s="269"/>
      <c r="J461" s="269"/>
      <c r="K461" s="269"/>
      <c r="L461" s="269"/>
    </row>
    <row r="462" spans="1:12">
      <c r="A462" s="307"/>
      <c r="B462" s="268"/>
      <c r="E462" s="269"/>
      <c r="F462" s="269"/>
      <c r="G462" s="269"/>
      <c r="H462" s="269"/>
      <c r="I462" s="269"/>
      <c r="J462" s="269"/>
      <c r="K462" s="269"/>
      <c r="L462" s="269"/>
    </row>
    <row r="463" spans="1:12">
      <c r="A463" s="307"/>
      <c r="B463" s="268"/>
      <c r="E463" s="269"/>
      <c r="F463" s="269"/>
      <c r="G463" s="269"/>
      <c r="H463" s="269"/>
      <c r="I463" s="269"/>
      <c r="J463" s="269"/>
      <c r="K463" s="269"/>
      <c r="L463" s="269"/>
    </row>
    <row r="464" spans="1:12">
      <c r="A464" s="307"/>
      <c r="B464" s="268"/>
      <c r="E464" s="269"/>
      <c r="F464" s="269"/>
      <c r="G464" s="269"/>
      <c r="H464" s="269"/>
      <c r="I464" s="269"/>
      <c r="J464" s="269"/>
      <c r="K464" s="269"/>
      <c r="L464" s="269"/>
    </row>
    <row r="465" spans="1:12">
      <c r="A465" s="307"/>
      <c r="B465" s="268"/>
      <c r="E465" s="269"/>
      <c r="F465" s="269"/>
      <c r="G465" s="269"/>
      <c r="H465" s="269"/>
      <c r="I465" s="269"/>
      <c r="J465" s="269"/>
      <c r="K465" s="269"/>
      <c r="L465" s="269"/>
    </row>
    <row r="466" spans="1:12">
      <c r="A466" s="307"/>
      <c r="B466" s="268"/>
      <c r="E466" s="269"/>
      <c r="F466" s="269"/>
      <c r="G466" s="269"/>
      <c r="H466" s="269"/>
      <c r="I466" s="269"/>
      <c r="J466" s="269"/>
      <c r="K466" s="269"/>
      <c r="L466" s="269"/>
    </row>
    <row r="467" spans="1:12">
      <c r="A467" s="307"/>
      <c r="B467" s="268"/>
      <c r="E467" s="269"/>
      <c r="F467" s="269"/>
      <c r="G467" s="269"/>
      <c r="H467" s="269"/>
      <c r="I467" s="269"/>
      <c r="J467" s="269"/>
      <c r="K467" s="269"/>
      <c r="L467" s="269"/>
    </row>
    <row r="468" spans="1:12">
      <c r="A468" s="307"/>
      <c r="B468" s="268"/>
      <c r="E468" s="269"/>
      <c r="F468" s="269"/>
      <c r="G468" s="269"/>
      <c r="H468" s="269"/>
      <c r="I468" s="269"/>
      <c r="J468" s="269"/>
      <c r="K468" s="269"/>
      <c r="L468" s="269"/>
    </row>
    <row r="469" spans="1:12">
      <c r="A469" s="307"/>
      <c r="B469" s="268"/>
      <c r="E469" s="269"/>
      <c r="F469" s="269"/>
      <c r="G469" s="269"/>
      <c r="H469" s="269"/>
      <c r="I469" s="269"/>
      <c r="J469" s="269"/>
      <c r="K469" s="269"/>
      <c r="L469" s="269"/>
    </row>
    <row r="470" spans="1:12">
      <c r="A470" s="307"/>
      <c r="B470" s="268"/>
      <c r="E470" s="269"/>
      <c r="F470" s="269"/>
      <c r="G470" s="269"/>
      <c r="H470" s="269"/>
      <c r="I470" s="269"/>
      <c r="J470" s="269"/>
      <c r="K470" s="269"/>
      <c r="L470" s="269"/>
    </row>
    <row r="471" spans="1:12">
      <c r="A471" s="307"/>
      <c r="B471" s="268"/>
      <c r="E471" s="269"/>
      <c r="F471" s="269"/>
      <c r="G471" s="269"/>
      <c r="H471" s="269"/>
      <c r="I471" s="269"/>
      <c r="J471" s="269"/>
      <c r="K471" s="269"/>
      <c r="L471" s="269"/>
    </row>
    <row r="472" spans="1:12">
      <c r="A472" s="307"/>
      <c r="B472" s="268"/>
      <c r="E472" s="269"/>
      <c r="F472" s="269"/>
      <c r="G472" s="269"/>
      <c r="H472" s="269"/>
      <c r="I472" s="269"/>
      <c r="J472" s="269"/>
      <c r="K472" s="269"/>
      <c r="L472" s="269"/>
    </row>
    <row r="473" spans="1:12">
      <c r="A473" s="307"/>
      <c r="B473" s="268"/>
      <c r="E473" s="269"/>
      <c r="F473" s="269"/>
      <c r="G473" s="269"/>
      <c r="H473" s="269"/>
      <c r="I473" s="269"/>
      <c r="J473" s="269"/>
      <c r="K473" s="269"/>
      <c r="L473" s="269"/>
    </row>
    <row r="474" spans="1:12">
      <c r="A474" s="307"/>
      <c r="B474" s="268"/>
      <c r="E474" s="269"/>
      <c r="F474" s="269"/>
      <c r="G474" s="269"/>
      <c r="H474" s="269"/>
      <c r="I474" s="269"/>
      <c r="J474" s="269"/>
      <c r="K474" s="269"/>
      <c r="L474" s="269"/>
    </row>
    <row r="475" spans="1:12">
      <c r="A475" s="307"/>
      <c r="B475" s="268"/>
      <c r="E475" s="269"/>
      <c r="F475" s="269"/>
      <c r="G475" s="269"/>
      <c r="H475" s="269"/>
      <c r="I475" s="269"/>
      <c r="J475" s="269"/>
      <c r="K475" s="269"/>
      <c r="L475" s="269"/>
    </row>
    <row r="476" spans="1:12">
      <c r="A476" s="307"/>
      <c r="B476" s="268"/>
      <c r="E476" s="269"/>
      <c r="F476" s="269"/>
      <c r="G476" s="269"/>
      <c r="H476" s="269"/>
      <c r="I476" s="269"/>
      <c r="J476" s="269"/>
      <c r="K476" s="269"/>
      <c r="L476" s="269"/>
    </row>
    <row r="477" spans="1:12">
      <c r="A477" s="307"/>
      <c r="B477" s="268"/>
      <c r="E477" s="269"/>
      <c r="F477" s="269"/>
      <c r="G477" s="269"/>
      <c r="H477" s="269"/>
      <c r="I477" s="269"/>
      <c r="J477" s="269"/>
      <c r="K477" s="269"/>
      <c r="L477" s="269"/>
    </row>
    <row r="478" spans="1:12">
      <c r="A478" s="307"/>
      <c r="B478" s="268"/>
      <c r="E478" s="269"/>
      <c r="F478" s="269"/>
      <c r="G478" s="269"/>
      <c r="H478" s="269"/>
      <c r="I478" s="269"/>
      <c r="J478" s="269"/>
      <c r="K478" s="269"/>
      <c r="L478" s="269"/>
    </row>
    <row r="479" spans="1:12">
      <c r="A479" s="307"/>
      <c r="B479" s="268"/>
      <c r="E479" s="269"/>
      <c r="F479" s="269"/>
      <c r="G479" s="269"/>
      <c r="H479" s="269"/>
      <c r="I479" s="269"/>
      <c r="J479" s="269"/>
      <c r="K479" s="269"/>
      <c r="L479" s="269"/>
    </row>
    <row r="480" spans="1:12">
      <c r="A480" s="307"/>
      <c r="B480" s="268"/>
      <c r="E480" s="269"/>
      <c r="F480" s="269"/>
      <c r="G480" s="269"/>
      <c r="H480" s="269"/>
      <c r="I480" s="269"/>
      <c r="J480" s="269"/>
      <c r="K480" s="269"/>
      <c r="L480" s="269"/>
    </row>
    <row r="481" spans="1:12">
      <c r="A481" s="307"/>
      <c r="B481" s="268"/>
      <c r="E481" s="269"/>
      <c r="F481" s="269"/>
      <c r="G481" s="269"/>
      <c r="H481" s="269"/>
      <c r="I481" s="269"/>
      <c r="J481" s="269"/>
      <c r="K481" s="269"/>
      <c r="L481" s="269"/>
    </row>
    <row r="482" spans="1:12">
      <c r="A482" s="307"/>
      <c r="B482" s="268"/>
      <c r="E482" s="269"/>
      <c r="F482" s="269"/>
      <c r="G482" s="269"/>
      <c r="H482" s="269"/>
      <c r="I482" s="269"/>
      <c r="J482" s="269"/>
      <c r="K482" s="269"/>
      <c r="L482" s="269"/>
    </row>
    <row r="483" spans="1:12">
      <c r="A483" s="307"/>
      <c r="B483" s="268"/>
      <c r="E483" s="269"/>
      <c r="F483" s="269"/>
      <c r="G483" s="269"/>
      <c r="H483" s="269"/>
      <c r="I483" s="269"/>
      <c r="J483" s="269"/>
      <c r="K483" s="269"/>
      <c r="L483" s="269"/>
    </row>
    <row r="484" spans="1:12">
      <c r="A484" s="307"/>
      <c r="B484" s="268"/>
      <c r="E484" s="269"/>
      <c r="F484" s="269"/>
      <c r="G484" s="269"/>
      <c r="H484" s="269"/>
      <c r="I484" s="269"/>
      <c r="J484" s="269"/>
      <c r="K484" s="269"/>
      <c r="L484" s="269"/>
    </row>
    <row r="485" spans="1:12">
      <c r="A485" s="307"/>
      <c r="B485" s="268"/>
      <c r="E485" s="269"/>
      <c r="F485" s="269"/>
      <c r="G485" s="269"/>
      <c r="H485" s="269"/>
      <c r="I485" s="269"/>
      <c r="J485" s="269"/>
      <c r="K485" s="269"/>
      <c r="L485" s="269"/>
    </row>
    <row r="486" spans="1:12">
      <c r="A486" s="307"/>
      <c r="B486" s="268"/>
      <c r="E486" s="269"/>
      <c r="F486" s="269"/>
      <c r="G486" s="269"/>
      <c r="H486" s="269"/>
      <c r="I486" s="269"/>
      <c r="J486" s="269"/>
      <c r="K486" s="269"/>
      <c r="L486" s="269"/>
    </row>
    <row r="487" spans="1:12">
      <c r="A487" s="307"/>
      <c r="B487" s="268"/>
      <c r="E487" s="269"/>
      <c r="F487" s="269"/>
      <c r="G487" s="269"/>
      <c r="H487" s="269"/>
      <c r="I487" s="269"/>
      <c r="J487" s="269"/>
      <c r="K487" s="269"/>
      <c r="L487" s="269"/>
    </row>
    <row r="488" spans="1:12">
      <c r="A488" s="307"/>
      <c r="B488" s="268"/>
      <c r="E488" s="269"/>
      <c r="F488" s="269"/>
      <c r="G488" s="269"/>
      <c r="H488" s="269"/>
      <c r="I488" s="269"/>
      <c r="J488" s="269"/>
      <c r="K488" s="269"/>
      <c r="L488" s="269"/>
    </row>
    <row r="489" spans="1:12">
      <c r="A489" s="307"/>
      <c r="B489" s="268"/>
      <c r="E489" s="269"/>
      <c r="F489" s="269"/>
      <c r="G489" s="269"/>
      <c r="H489" s="269"/>
      <c r="I489" s="269"/>
      <c r="J489" s="269"/>
      <c r="K489" s="269"/>
      <c r="L489" s="269"/>
    </row>
    <row r="490" spans="1:12">
      <c r="A490" s="307"/>
      <c r="B490" s="268"/>
      <c r="E490" s="269"/>
      <c r="F490" s="269"/>
      <c r="G490" s="269"/>
      <c r="H490" s="269"/>
      <c r="I490" s="269"/>
      <c r="J490" s="269"/>
      <c r="K490" s="269"/>
      <c r="L490" s="269"/>
    </row>
    <row r="491" spans="1:12">
      <c r="A491" s="307"/>
      <c r="B491" s="268"/>
      <c r="E491" s="269"/>
      <c r="F491" s="269"/>
      <c r="G491" s="269"/>
      <c r="H491" s="269"/>
      <c r="I491" s="269"/>
      <c r="J491" s="269"/>
      <c r="K491" s="269"/>
      <c r="L491" s="269"/>
    </row>
    <row r="492" spans="1:12">
      <c r="A492" s="307"/>
      <c r="B492" s="268"/>
      <c r="E492" s="269"/>
      <c r="F492" s="269"/>
      <c r="G492" s="269"/>
      <c r="H492" s="269"/>
      <c r="I492" s="269"/>
      <c r="J492" s="269"/>
      <c r="K492" s="269"/>
      <c r="L492" s="269"/>
    </row>
    <row r="493" spans="1:12">
      <c r="A493" s="307"/>
      <c r="B493" s="268"/>
      <c r="E493" s="269"/>
      <c r="F493" s="269"/>
      <c r="G493" s="269"/>
      <c r="H493" s="269"/>
      <c r="I493" s="269"/>
      <c r="J493" s="269"/>
      <c r="K493" s="269"/>
      <c r="L493" s="269"/>
    </row>
    <row r="494" spans="1:12">
      <c r="A494" s="307"/>
      <c r="B494" s="268"/>
      <c r="E494" s="269"/>
      <c r="F494" s="269"/>
      <c r="G494" s="269"/>
      <c r="H494" s="269"/>
      <c r="I494" s="269"/>
      <c r="J494" s="269"/>
      <c r="K494" s="269"/>
      <c r="L494" s="269"/>
    </row>
    <row r="495" spans="1:12">
      <c r="A495" s="307"/>
      <c r="B495" s="268"/>
      <c r="E495" s="269"/>
      <c r="F495" s="269"/>
      <c r="G495" s="269"/>
      <c r="H495" s="269"/>
      <c r="I495" s="269"/>
      <c r="J495" s="269"/>
      <c r="K495" s="269"/>
      <c r="L495" s="269"/>
    </row>
    <row r="496" spans="1:12">
      <c r="A496" s="307"/>
      <c r="B496" s="268"/>
      <c r="E496" s="269"/>
      <c r="F496" s="269"/>
      <c r="G496" s="269"/>
      <c r="H496" s="269"/>
      <c r="I496" s="269"/>
      <c r="J496" s="269"/>
      <c r="K496" s="269"/>
      <c r="L496" s="269"/>
    </row>
    <row r="497" spans="1:12">
      <c r="A497" s="307"/>
      <c r="B497" s="268"/>
      <c r="E497" s="269"/>
      <c r="F497" s="269"/>
      <c r="G497" s="269"/>
      <c r="H497" s="269"/>
      <c r="I497" s="269"/>
      <c r="J497" s="269"/>
      <c r="K497" s="269"/>
      <c r="L497" s="269"/>
    </row>
    <row r="498" spans="1:12">
      <c r="A498" s="307"/>
      <c r="B498" s="268"/>
      <c r="E498" s="269"/>
      <c r="F498" s="269"/>
      <c r="G498" s="269"/>
      <c r="H498" s="269"/>
      <c r="I498" s="269"/>
      <c r="J498" s="269"/>
      <c r="K498" s="269"/>
      <c r="L498" s="269"/>
    </row>
    <row r="499" spans="1:12">
      <c r="A499" s="307"/>
      <c r="B499" s="268"/>
      <c r="E499" s="269"/>
      <c r="F499" s="269"/>
      <c r="G499" s="269"/>
      <c r="H499" s="269"/>
      <c r="I499" s="269"/>
      <c r="J499" s="269"/>
      <c r="K499" s="269"/>
      <c r="L499" s="269"/>
    </row>
    <row r="500" spans="1:12">
      <c r="A500" s="307"/>
      <c r="B500" s="268"/>
      <c r="E500" s="269"/>
      <c r="F500" s="269"/>
      <c r="G500" s="269"/>
      <c r="H500" s="269"/>
      <c r="I500" s="269"/>
      <c r="J500" s="269"/>
      <c r="K500" s="269"/>
      <c r="L500" s="269"/>
    </row>
    <row r="501" spans="1:12">
      <c r="A501" s="307"/>
      <c r="B501" s="268"/>
      <c r="E501" s="269"/>
      <c r="F501" s="269"/>
      <c r="G501" s="269"/>
      <c r="H501" s="269"/>
      <c r="I501" s="269"/>
      <c r="J501" s="269"/>
      <c r="K501" s="269"/>
      <c r="L501" s="269"/>
    </row>
    <row r="502" spans="1:12">
      <c r="A502" s="307"/>
      <c r="B502" s="268"/>
      <c r="E502" s="269"/>
      <c r="F502" s="269"/>
      <c r="G502" s="269"/>
      <c r="H502" s="269"/>
      <c r="I502" s="269"/>
      <c r="J502" s="269"/>
      <c r="K502" s="269"/>
      <c r="L502" s="269"/>
    </row>
    <row r="503" spans="1:12">
      <c r="A503" s="307"/>
      <c r="B503" s="268"/>
      <c r="E503" s="269"/>
      <c r="F503" s="269"/>
      <c r="G503" s="269"/>
      <c r="H503" s="269"/>
      <c r="I503" s="269"/>
      <c r="J503" s="269"/>
      <c r="K503" s="269"/>
      <c r="L503" s="269"/>
    </row>
    <row r="504" spans="1:12">
      <c r="A504" s="307"/>
      <c r="B504" s="268"/>
      <c r="E504" s="269"/>
      <c r="F504" s="269"/>
      <c r="G504" s="269"/>
      <c r="H504" s="269"/>
      <c r="I504" s="269"/>
      <c r="J504" s="269"/>
      <c r="K504" s="269"/>
      <c r="L504" s="269"/>
    </row>
    <row r="505" spans="1:12">
      <c r="A505" s="307"/>
      <c r="B505" s="268"/>
      <c r="E505" s="269"/>
      <c r="F505" s="269"/>
      <c r="G505" s="269"/>
      <c r="H505" s="269"/>
      <c r="I505" s="269"/>
      <c r="J505" s="269"/>
      <c r="K505" s="269"/>
      <c r="L505" s="269"/>
    </row>
    <row r="506" spans="1:12">
      <c r="A506" s="307"/>
      <c r="B506" s="268"/>
      <c r="E506" s="269"/>
      <c r="F506" s="269"/>
      <c r="G506" s="269"/>
      <c r="H506" s="269"/>
      <c r="I506" s="269"/>
      <c r="J506" s="269"/>
      <c r="K506" s="269"/>
      <c r="L506" s="269"/>
    </row>
    <row r="507" spans="1:12">
      <c r="A507" s="307"/>
      <c r="B507" s="268"/>
      <c r="E507" s="269"/>
      <c r="F507" s="269"/>
      <c r="G507" s="269"/>
      <c r="H507" s="269"/>
      <c r="I507" s="269"/>
      <c r="J507" s="269"/>
      <c r="K507" s="269"/>
      <c r="L507" s="269"/>
    </row>
    <row r="508" spans="1:12">
      <c r="A508" s="307"/>
      <c r="B508" s="268"/>
      <c r="E508" s="269"/>
      <c r="F508" s="269"/>
      <c r="G508" s="269"/>
      <c r="H508" s="269"/>
      <c r="I508" s="269"/>
      <c r="J508" s="269"/>
      <c r="K508" s="269"/>
      <c r="L508" s="269"/>
    </row>
    <row r="509" spans="1:12">
      <c r="A509" s="307"/>
      <c r="B509" s="268"/>
      <c r="E509" s="269"/>
      <c r="F509" s="269"/>
      <c r="G509" s="269"/>
      <c r="H509" s="269"/>
      <c r="I509" s="269"/>
      <c r="J509" s="269"/>
      <c r="K509" s="269"/>
      <c r="L509" s="269"/>
    </row>
    <row r="510" spans="1:12">
      <c r="A510" s="307"/>
      <c r="B510" s="268"/>
      <c r="E510" s="269"/>
      <c r="F510" s="269"/>
      <c r="G510" s="269"/>
      <c r="H510" s="269"/>
      <c r="I510" s="269"/>
      <c r="J510" s="269"/>
      <c r="K510" s="269"/>
      <c r="L510" s="269"/>
    </row>
    <row r="511" spans="1:12">
      <c r="A511" s="307"/>
      <c r="B511" s="268"/>
      <c r="E511" s="269"/>
      <c r="F511" s="269"/>
      <c r="G511" s="269"/>
      <c r="H511" s="269"/>
      <c r="I511" s="269"/>
      <c r="J511" s="269"/>
      <c r="K511" s="269"/>
      <c r="L511" s="269"/>
    </row>
    <row r="512" spans="1:12">
      <c r="A512" s="307"/>
      <c r="B512" s="268"/>
      <c r="E512" s="269"/>
      <c r="F512" s="269"/>
      <c r="G512" s="269"/>
      <c r="H512" s="269"/>
      <c r="I512" s="269"/>
      <c r="J512" s="269"/>
      <c r="K512" s="269"/>
      <c r="L512" s="269"/>
    </row>
    <row r="513" spans="1:12">
      <c r="A513" s="307"/>
      <c r="B513" s="268"/>
      <c r="E513" s="269"/>
      <c r="F513" s="269"/>
      <c r="G513" s="269"/>
      <c r="H513" s="269"/>
      <c r="I513" s="269"/>
      <c r="J513" s="269"/>
      <c r="K513" s="269"/>
      <c r="L513" s="269"/>
    </row>
    <row r="514" spans="1:12">
      <c r="A514" s="307"/>
      <c r="B514" s="268"/>
      <c r="E514" s="269"/>
      <c r="F514" s="269"/>
      <c r="G514" s="269"/>
      <c r="H514" s="269"/>
      <c r="I514" s="269"/>
      <c r="J514" s="269"/>
      <c r="K514" s="269"/>
      <c r="L514" s="269"/>
    </row>
    <row r="515" spans="1:12">
      <c r="A515" s="307"/>
      <c r="B515" s="268"/>
      <c r="E515" s="269"/>
      <c r="F515" s="269"/>
      <c r="G515" s="269"/>
      <c r="H515" s="269"/>
      <c r="I515" s="269"/>
      <c r="J515" s="269"/>
      <c r="K515" s="269"/>
      <c r="L515" s="269"/>
    </row>
    <row r="516" spans="1:12">
      <c r="A516" s="307"/>
      <c r="B516" s="268"/>
      <c r="E516" s="269"/>
      <c r="F516" s="269"/>
      <c r="G516" s="269"/>
      <c r="H516" s="269"/>
      <c r="I516" s="269"/>
      <c r="J516" s="269"/>
      <c r="K516" s="269"/>
      <c r="L516" s="269"/>
    </row>
    <row r="517" spans="1:12">
      <c r="A517" s="307"/>
      <c r="B517" s="268"/>
      <c r="E517" s="269"/>
      <c r="F517" s="269"/>
      <c r="G517" s="269"/>
      <c r="H517" s="269"/>
      <c r="I517" s="269"/>
      <c r="J517" s="269"/>
      <c r="K517" s="269"/>
      <c r="L517" s="269"/>
    </row>
    <row r="518" spans="1:12">
      <c r="A518" s="307"/>
      <c r="B518" s="268"/>
      <c r="E518" s="269"/>
      <c r="F518" s="269"/>
      <c r="G518" s="269"/>
      <c r="H518" s="269"/>
      <c r="I518" s="269"/>
      <c r="J518" s="269"/>
      <c r="K518" s="269"/>
      <c r="L518" s="269"/>
    </row>
    <row r="519" spans="1:12">
      <c r="A519" s="307"/>
      <c r="B519" s="268"/>
      <c r="E519" s="269"/>
      <c r="F519" s="269"/>
      <c r="G519" s="269"/>
      <c r="H519" s="269"/>
      <c r="I519" s="269"/>
      <c r="J519" s="269"/>
      <c r="K519" s="269"/>
      <c r="L519" s="269"/>
    </row>
    <row r="520" spans="1:12">
      <c r="A520" s="307"/>
      <c r="B520" s="268"/>
      <c r="E520" s="269"/>
      <c r="F520" s="269"/>
      <c r="G520" s="269"/>
      <c r="H520" s="269"/>
      <c r="I520" s="269"/>
      <c r="J520" s="269"/>
      <c r="K520" s="269"/>
      <c r="L520" s="269"/>
    </row>
    <row r="521" spans="1:12">
      <c r="A521" s="307"/>
      <c r="B521" s="268"/>
      <c r="E521" s="269"/>
      <c r="F521" s="269"/>
      <c r="G521" s="269"/>
      <c r="H521" s="269"/>
      <c r="I521" s="269"/>
      <c r="J521" s="269"/>
      <c r="K521" s="269"/>
      <c r="L521" s="269"/>
    </row>
    <row r="522" spans="1:12">
      <c r="A522" s="307"/>
      <c r="B522" s="268"/>
      <c r="E522" s="269"/>
      <c r="F522" s="269"/>
      <c r="G522" s="269"/>
      <c r="H522" s="269"/>
      <c r="I522" s="269"/>
      <c r="J522" s="269"/>
      <c r="K522" s="269"/>
      <c r="L522" s="269"/>
    </row>
    <row r="523" spans="1:12">
      <c r="A523" s="307"/>
      <c r="B523" s="268"/>
      <c r="E523" s="269"/>
      <c r="F523" s="269"/>
      <c r="G523" s="269"/>
      <c r="H523" s="269"/>
      <c r="I523" s="269"/>
      <c r="J523" s="269"/>
      <c r="K523" s="269"/>
      <c r="L523" s="269"/>
    </row>
    <row r="524" spans="1:12">
      <c r="A524" s="307"/>
      <c r="B524" s="268"/>
      <c r="E524" s="269"/>
      <c r="F524" s="269"/>
      <c r="G524" s="269"/>
      <c r="H524" s="269"/>
      <c r="I524" s="269"/>
      <c r="J524" s="269"/>
      <c r="K524" s="269"/>
      <c r="L524" s="269"/>
    </row>
    <row r="525" spans="1:12">
      <c r="A525" s="307"/>
      <c r="B525" s="268"/>
      <c r="E525" s="269"/>
      <c r="F525" s="269"/>
      <c r="G525" s="269"/>
      <c r="H525" s="269"/>
      <c r="I525" s="269"/>
      <c r="J525" s="269"/>
      <c r="K525" s="269"/>
      <c r="L525" s="269"/>
    </row>
    <row r="526" spans="1:12">
      <c r="A526" s="307"/>
      <c r="B526" s="268"/>
      <c r="E526" s="269"/>
      <c r="F526" s="269"/>
      <c r="G526" s="269"/>
      <c r="H526" s="269"/>
      <c r="I526" s="269"/>
      <c r="J526" s="269"/>
      <c r="K526" s="269"/>
      <c r="L526" s="269"/>
    </row>
    <row r="527" spans="1:12">
      <c r="A527" s="307"/>
      <c r="B527" s="268"/>
      <c r="E527" s="269"/>
      <c r="F527" s="269"/>
      <c r="G527" s="269"/>
      <c r="H527" s="269"/>
      <c r="I527" s="269"/>
      <c r="J527" s="269"/>
      <c r="K527" s="269"/>
      <c r="L527" s="269"/>
    </row>
    <row r="528" spans="1:12">
      <c r="A528" s="307"/>
      <c r="B528" s="268"/>
      <c r="E528" s="269"/>
      <c r="F528" s="269"/>
      <c r="G528" s="269"/>
      <c r="H528" s="269"/>
      <c r="I528" s="269"/>
      <c r="J528" s="269"/>
      <c r="K528" s="269"/>
      <c r="L528" s="269"/>
    </row>
    <row r="529" spans="1:12">
      <c r="A529" s="307"/>
      <c r="B529" s="268"/>
      <c r="E529" s="269"/>
      <c r="F529" s="269"/>
      <c r="G529" s="269"/>
      <c r="H529" s="269"/>
      <c r="I529" s="269"/>
      <c r="J529" s="269"/>
      <c r="K529" s="269"/>
      <c r="L529" s="269"/>
    </row>
    <row r="530" spans="1:12">
      <c r="A530" s="307"/>
      <c r="B530" s="268"/>
      <c r="E530" s="269"/>
      <c r="F530" s="269"/>
      <c r="G530" s="269"/>
      <c r="H530" s="269"/>
      <c r="I530" s="269"/>
      <c r="J530" s="269"/>
      <c r="K530" s="269"/>
      <c r="L530" s="269"/>
    </row>
    <row r="531" spans="1:12">
      <c r="A531" s="307"/>
      <c r="B531" s="268"/>
      <c r="E531" s="269"/>
      <c r="F531" s="269"/>
      <c r="G531" s="269"/>
      <c r="H531" s="269"/>
      <c r="I531" s="269"/>
      <c r="J531" s="269"/>
      <c r="K531" s="269"/>
      <c r="L531" s="269"/>
    </row>
    <row r="532" spans="1:12">
      <c r="A532" s="307"/>
      <c r="B532" s="268"/>
      <c r="E532" s="269"/>
      <c r="F532" s="269"/>
      <c r="G532" s="269"/>
      <c r="H532" s="269"/>
      <c r="I532" s="269"/>
      <c r="J532" s="269"/>
      <c r="K532" s="269"/>
      <c r="L532" s="269"/>
    </row>
    <row r="533" spans="1:12">
      <c r="A533" s="307"/>
      <c r="B533" s="268"/>
      <c r="E533" s="269"/>
      <c r="F533" s="269"/>
      <c r="G533" s="269"/>
      <c r="H533" s="269"/>
      <c r="I533" s="269"/>
      <c r="J533" s="269"/>
      <c r="K533" s="269"/>
      <c r="L533" s="269"/>
    </row>
    <row r="534" spans="1:12">
      <c r="A534" s="307"/>
      <c r="B534" s="268"/>
      <c r="E534" s="269"/>
      <c r="F534" s="269"/>
      <c r="G534" s="269"/>
      <c r="H534" s="269"/>
      <c r="I534" s="269"/>
      <c r="J534" s="269"/>
      <c r="K534" s="269"/>
      <c r="L534" s="269"/>
    </row>
    <row r="535" spans="1:12">
      <c r="A535" s="307"/>
      <c r="B535" s="268"/>
      <c r="E535" s="269"/>
      <c r="F535" s="269"/>
      <c r="G535" s="269"/>
      <c r="H535" s="269"/>
      <c r="I535" s="269"/>
      <c r="J535" s="269"/>
      <c r="K535" s="269"/>
      <c r="L535" s="269"/>
    </row>
    <row r="536" spans="1:12">
      <c r="A536" s="307"/>
      <c r="B536" s="268"/>
      <c r="E536" s="269"/>
      <c r="F536" s="269"/>
      <c r="G536" s="269"/>
      <c r="H536" s="269"/>
      <c r="I536" s="269"/>
      <c r="J536" s="269"/>
      <c r="K536" s="269"/>
      <c r="L536" s="269"/>
    </row>
    <row r="537" spans="1:12">
      <c r="A537" s="307"/>
      <c r="B537" s="268"/>
      <c r="E537" s="269"/>
      <c r="F537" s="269"/>
      <c r="G537" s="269"/>
      <c r="H537" s="269"/>
      <c r="I537" s="269"/>
      <c r="J537" s="269"/>
      <c r="K537" s="269"/>
      <c r="L537" s="269"/>
    </row>
    <row r="538" spans="1:12">
      <c r="A538" s="307"/>
      <c r="B538" s="268"/>
      <c r="E538" s="269"/>
      <c r="F538" s="269"/>
      <c r="G538" s="269"/>
      <c r="H538" s="269"/>
      <c r="I538" s="269"/>
      <c r="J538" s="269"/>
      <c r="K538" s="269"/>
      <c r="L538" s="269"/>
    </row>
    <row r="539" spans="1:12">
      <c r="A539" s="307"/>
      <c r="B539" s="268"/>
      <c r="E539" s="269"/>
      <c r="F539" s="269"/>
      <c r="G539" s="269"/>
      <c r="H539" s="269"/>
      <c r="I539" s="269"/>
      <c r="J539" s="269"/>
      <c r="K539" s="269"/>
      <c r="L539" s="269"/>
    </row>
    <row r="540" spans="1:12">
      <c r="A540" s="307"/>
      <c r="B540" s="268"/>
      <c r="E540" s="269"/>
      <c r="F540" s="269"/>
      <c r="G540" s="269"/>
      <c r="H540" s="269"/>
      <c r="I540" s="269"/>
      <c r="J540" s="269"/>
      <c r="K540" s="269"/>
      <c r="L540" s="269"/>
    </row>
    <row r="541" spans="1:12">
      <c r="A541" s="307"/>
      <c r="B541" s="268"/>
      <c r="E541" s="269"/>
      <c r="F541" s="269"/>
      <c r="G541" s="269"/>
      <c r="H541" s="269"/>
      <c r="I541" s="269"/>
      <c r="J541" s="269"/>
      <c r="K541" s="269"/>
      <c r="L541" s="269"/>
    </row>
    <row r="542" spans="1:12">
      <c r="A542" s="307"/>
      <c r="B542" s="268"/>
      <c r="E542" s="269"/>
      <c r="F542" s="269"/>
      <c r="G542" s="269"/>
      <c r="H542" s="269"/>
      <c r="I542" s="269"/>
      <c r="J542" s="269"/>
      <c r="K542" s="269"/>
      <c r="L542" s="269"/>
    </row>
    <row r="543" spans="1:12">
      <c r="A543" s="307"/>
      <c r="B543" s="268"/>
      <c r="E543" s="269"/>
      <c r="F543" s="269"/>
      <c r="G543" s="269"/>
      <c r="H543" s="269"/>
      <c r="I543" s="269"/>
      <c r="J543" s="269"/>
      <c r="K543" s="269"/>
      <c r="L543" s="269"/>
    </row>
    <row r="544" spans="1:12">
      <c r="A544" s="307"/>
      <c r="B544" s="268"/>
      <c r="E544" s="269"/>
      <c r="F544" s="269"/>
      <c r="G544" s="269"/>
      <c r="H544" s="269"/>
      <c r="I544" s="269"/>
      <c r="J544" s="269"/>
      <c r="K544" s="269"/>
      <c r="L544" s="269"/>
    </row>
    <row r="545" spans="1:12">
      <c r="A545" s="307"/>
      <c r="B545" s="268"/>
      <c r="E545" s="269"/>
      <c r="F545" s="269"/>
      <c r="G545" s="269"/>
      <c r="H545" s="269"/>
      <c r="I545" s="269"/>
      <c r="J545" s="269"/>
      <c r="K545" s="269"/>
      <c r="L545" s="269"/>
    </row>
    <row r="546" spans="1:12">
      <c r="A546" s="307"/>
      <c r="B546" s="268"/>
      <c r="E546" s="269"/>
      <c r="F546" s="269"/>
      <c r="G546" s="269"/>
      <c r="H546" s="269"/>
      <c r="I546" s="269"/>
      <c r="J546" s="269"/>
      <c r="K546" s="269"/>
      <c r="L546" s="269"/>
    </row>
    <row r="547" spans="1:12">
      <c r="A547" s="307"/>
      <c r="B547" s="268"/>
      <c r="E547" s="269"/>
      <c r="F547" s="269"/>
      <c r="G547" s="269"/>
      <c r="H547" s="269"/>
      <c r="I547" s="269"/>
      <c r="J547" s="269"/>
      <c r="K547" s="269"/>
      <c r="L547" s="269"/>
    </row>
    <row r="548" spans="1:12">
      <c r="A548" s="307"/>
      <c r="B548" s="268"/>
      <c r="E548" s="269"/>
      <c r="F548" s="269"/>
      <c r="G548" s="269"/>
      <c r="H548" s="269"/>
      <c r="I548" s="269"/>
      <c r="J548" s="269"/>
      <c r="K548" s="269"/>
      <c r="L548" s="269"/>
    </row>
    <row r="549" spans="1:12">
      <c r="A549" s="307"/>
      <c r="B549" s="268"/>
      <c r="E549" s="269"/>
      <c r="F549" s="269"/>
      <c r="G549" s="269"/>
      <c r="H549" s="269"/>
      <c r="I549" s="269"/>
      <c r="J549" s="269"/>
      <c r="K549" s="269"/>
      <c r="L549" s="269"/>
    </row>
    <row r="550" spans="1:12">
      <c r="A550" s="307"/>
      <c r="B550" s="268"/>
      <c r="E550" s="269"/>
      <c r="F550" s="269"/>
      <c r="G550" s="269"/>
      <c r="H550" s="269"/>
      <c r="I550" s="269"/>
      <c r="J550" s="269"/>
      <c r="K550" s="269"/>
      <c r="L550" s="269"/>
    </row>
    <row r="551" spans="1:12">
      <c r="A551" s="307"/>
      <c r="B551" s="268"/>
      <c r="E551" s="269"/>
      <c r="F551" s="269"/>
      <c r="G551" s="269"/>
      <c r="H551" s="269"/>
      <c r="I551" s="269"/>
      <c r="J551" s="269"/>
      <c r="K551" s="269"/>
      <c r="L551" s="269"/>
    </row>
    <row r="552" spans="1:12">
      <c r="A552" s="307"/>
      <c r="B552" s="268"/>
      <c r="E552" s="269"/>
      <c r="F552" s="269"/>
      <c r="G552" s="269"/>
      <c r="H552" s="269"/>
      <c r="I552" s="269"/>
      <c r="J552" s="269"/>
      <c r="K552" s="269"/>
      <c r="L552" s="269"/>
    </row>
    <row r="553" spans="1:12">
      <c r="A553" s="307"/>
      <c r="B553" s="268"/>
      <c r="E553" s="269"/>
      <c r="F553" s="269"/>
      <c r="G553" s="269"/>
      <c r="H553" s="269"/>
      <c r="I553" s="269"/>
      <c r="J553" s="269"/>
      <c r="K553" s="269"/>
      <c r="L553" s="269"/>
    </row>
    <row r="554" spans="1:12">
      <c r="A554" s="307"/>
      <c r="B554" s="268"/>
      <c r="E554" s="269"/>
      <c r="F554" s="269"/>
      <c r="G554" s="269"/>
      <c r="H554" s="269"/>
      <c r="I554" s="269"/>
      <c r="J554" s="269"/>
      <c r="K554" s="269"/>
      <c r="L554" s="269"/>
    </row>
    <row r="555" spans="1:12">
      <c r="A555" s="307"/>
      <c r="B555" s="268"/>
      <c r="E555" s="269"/>
      <c r="F555" s="269"/>
      <c r="G555" s="269"/>
      <c r="H555" s="269"/>
      <c r="I555" s="269"/>
      <c r="J555" s="269"/>
      <c r="K555" s="269"/>
      <c r="L555" s="269"/>
    </row>
    <row r="556" spans="1:12">
      <c r="A556" s="307"/>
      <c r="B556" s="268"/>
      <c r="E556" s="269"/>
      <c r="F556" s="269"/>
      <c r="G556" s="269"/>
      <c r="H556" s="269"/>
      <c r="I556" s="269"/>
      <c r="J556" s="269"/>
      <c r="K556" s="269"/>
      <c r="L556" s="269"/>
    </row>
    <row r="557" spans="1:12">
      <c r="A557" s="307"/>
      <c r="B557" s="268"/>
      <c r="E557" s="269"/>
      <c r="F557" s="269"/>
      <c r="G557" s="269"/>
      <c r="H557" s="269"/>
      <c r="I557" s="269"/>
      <c r="J557" s="269"/>
      <c r="K557" s="269"/>
      <c r="L557" s="269"/>
    </row>
    <row r="558" spans="1:12">
      <c r="A558" s="307"/>
      <c r="B558" s="268"/>
      <c r="E558" s="269"/>
      <c r="F558" s="269"/>
      <c r="G558" s="269"/>
      <c r="H558" s="269"/>
      <c r="I558" s="269"/>
      <c r="J558" s="269"/>
      <c r="K558" s="269"/>
      <c r="L558" s="269"/>
    </row>
    <row r="559" spans="1:12">
      <c r="A559" s="307"/>
      <c r="B559" s="268"/>
      <c r="E559" s="269"/>
      <c r="F559" s="269"/>
      <c r="G559" s="269"/>
      <c r="H559" s="269"/>
      <c r="I559" s="269"/>
      <c r="J559" s="269"/>
      <c r="K559" s="269"/>
      <c r="L559" s="269"/>
    </row>
    <row r="560" spans="1:12">
      <c r="A560" s="307"/>
      <c r="B560" s="268"/>
      <c r="E560" s="269"/>
      <c r="F560" s="269"/>
      <c r="G560" s="269"/>
      <c r="H560" s="269"/>
      <c r="I560" s="269"/>
      <c r="J560" s="269"/>
      <c r="K560" s="269"/>
      <c r="L560" s="269"/>
    </row>
    <row r="561" spans="1:12">
      <c r="A561" s="307"/>
      <c r="B561" s="268"/>
      <c r="E561" s="269"/>
      <c r="F561" s="269"/>
      <c r="G561" s="269"/>
      <c r="H561" s="269"/>
      <c r="I561" s="269"/>
      <c r="J561" s="269"/>
      <c r="K561" s="269"/>
      <c r="L561" s="269"/>
    </row>
    <row r="562" spans="1:12">
      <c r="A562" s="307"/>
      <c r="B562" s="268"/>
      <c r="E562" s="269"/>
      <c r="F562" s="269"/>
      <c r="G562" s="269"/>
      <c r="H562" s="269"/>
      <c r="I562" s="269"/>
      <c r="J562" s="269"/>
      <c r="K562" s="269"/>
      <c r="L562" s="269"/>
    </row>
    <row r="563" spans="1:12">
      <c r="A563" s="307"/>
      <c r="B563" s="268"/>
      <c r="E563" s="269"/>
      <c r="F563" s="269"/>
      <c r="G563" s="269"/>
      <c r="H563" s="269"/>
      <c r="I563" s="269"/>
      <c r="J563" s="269"/>
      <c r="K563" s="269"/>
      <c r="L563" s="269"/>
    </row>
    <row r="564" spans="1:12">
      <c r="A564" s="307"/>
      <c r="B564" s="268"/>
      <c r="E564" s="269"/>
      <c r="F564" s="269"/>
      <c r="G564" s="269"/>
      <c r="H564" s="269"/>
      <c r="I564" s="269"/>
      <c r="J564" s="269"/>
      <c r="K564" s="269"/>
      <c r="L564" s="269"/>
    </row>
    <row r="565" spans="1:12">
      <c r="A565" s="307"/>
      <c r="B565" s="268"/>
      <c r="E565" s="269"/>
      <c r="F565" s="269"/>
      <c r="G565" s="269"/>
      <c r="H565" s="269"/>
      <c r="I565" s="269"/>
      <c r="J565" s="269"/>
      <c r="K565" s="269"/>
      <c r="L565" s="269"/>
    </row>
    <row r="566" spans="1:12">
      <c r="A566" s="307"/>
      <c r="B566" s="268"/>
      <c r="E566" s="269"/>
      <c r="F566" s="269"/>
      <c r="G566" s="269"/>
      <c r="H566" s="269"/>
      <c r="I566" s="269"/>
      <c r="J566" s="269"/>
      <c r="K566" s="269"/>
      <c r="L566" s="269"/>
    </row>
    <row r="567" spans="1:12">
      <c r="A567" s="307"/>
      <c r="B567" s="268"/>
      <c r="E567" s="269"/>
      <c r="F567" s="269"/>
      <c r="G567" s="269"/>
      <c r="H567" s="269"/>
      <c r="I567" s="269"/>
      <c r="J567" s="269"/>
      <c r="K567" s="269"/>
      <c r="L567" s="269"/>
    </row>
    <row r="568" spans="1:12">
      <c r="A568" s="307"/>
      <c r="B568" s="268"/>
      <c r="E568" s="269"/>
      <c r="F568" s="269"/>
      <c r="G568" s="269"/>
      <c r="H568" s="269"/>
      <c r="I568" s="269"/>
      <c r="J568" s="269"/>
      <c r="K568" s="269"/>
      <c r="L568" s="269"/>
    </row>
    <row r="569" spans="1:12">
      <c r="A569" s="307"/>
      <c r="B569" s="268"/>
      <c r="E569" s="269"/>
      <c r="F569" s="269"/>
      <c r="G569" s="269"/>
      <c r="H569" s="269"/>
      <c r="I569" s="269"/>
      <c r="J569" s="269"/>
      <c r="K569" s="269"/>
      <c r="L569" s="269"/>
    </row>
    <row r="570" spans="1:12">
      <c r="A570" s="307"/>
      <c r="B570" s="268"/>
      <c r="E570" s="269"/>
      <c r="F570" s="269"/>
      <c r="G570" s="269"/>
      <c r="H570" s="269"/>
      <c r="I570" s="269"/>
      <c r="J570" s="269"/>
      <c r="K570" s="269"/>
      <c r="L570" s="269"/>
    </row>
    <row r="571" spans="1:12">
      <c r="A571" s="307"/>
      <c r="B571" s="268"/>
      <c r="E571" s="269"/>
      <c r="F571" s="269"/>
      <c r="G571" s="269"/>
      <c r="H571" s="269"/>
      <c r="I571" s="269"/>
      <c r="J571" s="269"/>
      <c r="K571" s="269"/>
      <c r="L571" s="269"/>
    </row>
    <row r="572" spans="1:12">
      <c r="A572" s="307"/>
      <c r="B572" s="268"/>
      <c r="E572" s="269"/>
      <c r="F572" s="269"/>
      <c r="G572" s="269"/>
      <c r="H572" s="269"/>
      <c r="I572" s="269"/>
      <c r="J572" s="269"/>
      <c r="K572" s="269"/>
      <c r="L572" s="269"/>
    </row>
    <row r="573" spans="1:12">
      <c r="A573" s="307"/>
      <c r="B573" s="268"/>
      <c r="E573" s="269"/>
      <c r="F573" s="269"/>
      <c r="G573" s="269"/>
      <c r="H573" s="269"/>
      <c r="I573" s="269"/>
      <c r="J573" s="269"/>
      <c r="K573" s="269"/>
      <c r="L573" s="269"/>
    </row>
    <row r="574" spans="1:12">
      <c r="A574" s="307"/>
      <c r="B574" s="268"/>
      <c r="E574" s="269"/>
      <c r="F574" s="269"/>
      <c r="G574" s="269"/>
      <c r="H574" s="269"/>
      <c r="I574" s="269"/>
      <c r="J574" s="269"/>
      <c r="K574" s="269"/>
      <c r="L574" s="269"/>
    </row>
    <row r="575" spans="1:12">
      <c r="A575" s="307"/>
      <c r="B575" s="268"/>
      <c r="E575" s="269"/>
      <c r="F575" s="269"/>
      <c r="G575" s="269"/>
      <c r="H575" s="269"/>
      <c r="I575" s="269"/>
      <c r="J575" s="269"/>
      <c r="K575" s="269"/>
      <c r="L575" s="269"/>
    </row>
    <row r="576" spans="1:12">
      <c r="A576" s="307"/>
      <c r="B576" s="268"/>
      <c r="E576" s="269"/>
      <c r="F576" s="269"/>
      <c r="G576" s="269"/>
      <c r="H576" s="269"/>
      <c r="I576" s="269"/>
      <c r="J576" s="269"/>
      <c r="K576" s="269"/>
      <c r="L576" s="269"/>
    </row>
    <row r="577" spans="1:12">
      <c r="A577" s="307"/>
      <c r="B577" s="268"/>
      <c r="E577" s="269"/>
      <c r="F577" s="269"/>
      <c r="G577" s="269"/>
      <c r="H577" s="269"/>
      <c r="I577" s="269"/>
      <c r="J577" s="269"/>
      <c r="K577" s="269"/>
      <c r="L577" s="269"/>
    </row>
    <row r="578" spans="1:12">
      <c r="A578" s="307"/>
      <c r="B578" s="268"/>
      <c r="E578" s="269"/>
      <c r="F578" s="269"/>
      <c r="G578" s="269"/>
      <c r="H578" s="269"/>
      <c r="I578" s="269"/>
      <c r="J578" s="269"/>
      <c r="K578" s="269"/>
      <c r="L578" s="269"/>
    </row>
    <row r="579" spans="1:12">
      <c r="A579" s="307"/>
      <c r="B579" s="268"/>
      <c r="E579" s="269"/>
      <c r="F579" s="269"/>
      <c r="G579" s="269"/>
      <c r="H579" s="269"/>
      <c r="I579" s="269"/>
      <c r="J579" s="269"/>
      <c r="K579" s="269"/>
      <c r="L579" s="269"/>
    </row>
    <row r="580" spans="1:12">
      <c r="A580" s="307"/>
      <c r="B580" s="268"/>
      <c r="E580" s="269"/>
      <c r="F580" s="269"/>
      <c r="G580" s="269"/>
      <c r="H580" s="269"/>
      <c r="I580" s="269"/>
      <c r="J580" s="269"/>
      <c r="K580" s="269"/>
      <c r="L580" s="269"/>
    </row>
    <row r="581" spans="1:12">
      <c r="A581" s="307"/>
      <c r="B581" s="268"/>
      <c r="E581" s="269"/>
      <c r="F581" s="269"/>
      <c r="G581" s="269"/>
      <c r="H581" s="269"/>
      <c r="I581" s="269"/>
      <c r="J581" s="269"/>
      <c r="K581" s="269"/>
      <c r="L581" s="269"/>
    </row>
    <row r="582" spans="1:12">
      <c r="A582" s="307"/>
      <c r="B582" s="268"/>
      <c r="E582" s="269"/>
      <c r="F582" s="269"/>
      <c r="G582" s="269"/>
      <c r="H582" s="269"/>
      <c r="I582" s="269"/>
      <c r="J582" s="269"/>
      <c r="K582" s="269"/>
      <c r="L582" s="269"/>
    </row>
    <row r="583" spans="1:12">
      <c r="A583" s="307"/>
      <c r="B583" s="268"/>
      <c r="E583" s="269"/>
      <c r="F583" s="269"/>
      <c r="G583" s="269"/>
      <c r="H583" s="269"/>
      <c r="I583" s="269"/>
      <c r="J583" s="269"/>
      <c r="K583" s="269"/>
      <c r="L583" s="269"/>
    </row>
    <row r="584" spans="1:12">
      <c r="A584" s="307"/>
      <c r="B584" s="268"/>
      <c r="E584" s="269"/>
      <c r="F584" s="269"/>
      <c r="G584" s="269"/>
      <c r="H584" s="269"/>
      <c r="I584" s="269"/>
      <c r="J584" s="269"/>
      <c r="K584" s="269"/>
      <c r="L584" s="269"/>
    </row>
    <row r="585" spans="1:12">
      <c r="A585" s="307"/>
      <c r="B585" s="268"/>
      <c r="E585" s="269"/>
      <c r="F585" s="269"/>
      <c r="G585" s="269"/>
      <c r="H585" s="269"/>
      <c r="I585" s="269"/>
      <c r="J585" s="269"/>
      <c r="K585" s="269"/>
      <c r="L585" s="269"/>
    </row>
    <row r="586" spans="1:12">
      <c r="A586" s="307"/>
      <c r="B586" s="268"/>
      <c r="E586" s="269"/>
      <c r="F586" s="269"/>
      <c r="G586" s="269"/>
      <c r="H586" s="269"/>
      <c r="I586" s="269"/>
      <c r="J586" s="269"/>
      <c r="K586" s="269"/>
      <c r="L586" s="269"/>
    </row>
    <row r="587" spans="1:12">
      <c r="A587" s="307"/>
      <c r="B587" s="268"/>
      <c r="E587" s="269"/>
      <c r="F587" s="269"/>
      <c r="G587" s="269"/>
      <c r="H587" s="269"/>
      <c r="I587" s="269"/>
      <c r="J587" s="269"/>
      <c r="K587" s="269"/>
      <c r="L587" s="269"/>
    </row>
    <row r="588" spans="1:12">
      <c r="A588" s="307"/>
      <c r="B588" s="268"/>
      <c r="E588" s="269"/>
      <c r="F588" s="269"/>
      <c r="G588" s="269"/>
      <c r="H588" s="269"/>
      <c r="I588" s="269"/>
      <c r="J588" s="269"/>
      <c r="K588" s="269"/>
      <c r="L588" s="269"/>
    </row>
    <row r="589" spans="1:12">
      <c r="A589" s="307"/>
      <c r="B589" s="268"/>
      <c r="E589" s="269"/>
      <c r="F589" s="269"/>
      <c r="G589" s="269"/>
      <c r="H589" s="269"/>
      <c r="I589" s="269"/>
      <c r="J589" s="269"/>
      <c r="K589" s="269"/>
      <c r="L589" s="269"/>
    </row>
    <row r="590" spans="1:12">
      <c r="A590" s="307"/>
      <c r="B590" s="268"/>
      <c r="E590" s="269"/>
      <c r="F590" s="269"/>
      <c r="G590" s="269"/>
      <c r="H590" s="269"/>
      <c r="I590" s="269"/>
      <c r="J590" s="269"/>
      <c r="K590" s="269"/>
      <c r="L590" s="269"/>
    </row>
    <row r="591" spans="1:12">
      <c r="A591" s="307"/>
      <c r="B591" s="268"/>
      <c r="E591" s="269"/>
      <c r="F591" s="269"/>
      <c r="G591" s="269"/>
      <c r="H591" s="269"/>
      <c r="I591" s="269"/>
      <c r="J591" s="269"/>
      <c r="K591" s="269"/>
      <c r="L591" s="269"/>
    </row>
    <row r="592" spans="1:12">
      <c r="A592" s="307"/>
      <c r="B592" s="268"/>
      <c r="E592" s="269"/>
      <c r="F592" s="269"/>
      <c r="G592" s="269"/>
      <c r="H592" s="269"/>
      <c r="I592" s="269"/>
      <c r="J592" s="269"/>
      <c r="K592" s="269"/>
      <c r="L592" s="269"/>
    </row>
    <row r="593" spans="1:12">
      <c r="A593" s="307"/>
      <c r="B593" s="268"/>
      <c r="E593" s="269"/>
      <c r="F593" s="269"/>
      <c r="G593" s="269"/>
      <c r="H593" s="269"/>
      <c r="I593" s="269"/>
      <c r="J593" s="269"/>
      <c r="K593" s="269"/>
      <c r="L593" s="269"/>
    </row>
    <row r="594" spans="1:12">
      <c r="A594" s="307"/>
      <c r="B594" s="268"/>
      <c r="E594" s="269"/>
      <c r="F594" s="269"/>
      <c r="G594" s="269"/>
      <c r="H594" s="269"/>
      <c r="I594" s="269"/>
      <c r="J594" s="269"/>
      <c r="K594" s="269"/>
      <c r="L594" s="269"/>
    </row>
    <row r="595" spans="1:12">
      <c r="A595" s="307"/>
      <c r="B595" s="268"/>
      <c r="E595" s="269"/>
      <c r="F595" s="269"/>
      <c r="G595" s="269"/>
      <c r="H595" s="269"/>
      <c r="I595" s="269"/>
      <c r="J595" s="269"/>
      <c r="K595" s="269"/>
      <c r="L595" s="269"/>
    </row>
    <row r="596" spans="1:12">
      <c r="A596" s="307"/>
      <c r="B596" s="268"/>
      <c r="E596" s="269"/>
      <c r="F596" s="269"/>
      <c r="G596" s="269"/>
      <c r="H596" s="269"/>
      <c r="I596" s="269"/>
      <c r="J596" s="269"/>
      <c r="K596" s="269"/>
      <c r="L596" s="269"/>
    </row>
    <row r="597" spans="1:12">
      <c r="A597" s="307"/>
      <c r="B597" s="268"/>
      <c r="E597" s="269"/>
      <c r="F597" s="269"/>
      <c r="G597" s="269"/>
      <c r="H597" s="269"/>
      <c r="I597" s="269"/>
      <c r="J597" s="269"/>
      <c r="K597" s="269"/>
      <c r="L597" s="269"/>
    </row>
    <row r="598" spans="1:12">
      <c r="A598" s="307"/>
      <c r="B598" s="268"/>
      <c r="E598" s="269"/>
      <c r="F598" s="269"/>
      <c r="G598" s="269"/>
      <c r="H598" s="269"/>
      <c r="I598" s="269"/>
      <c r="J598" s="269"/>
      <c r="K598" s="269"/>
      <c r="L598" s="269"/>
    </row>
    <row r="599" spans="1:12">
      <c r="A599" s="307"/>
      <c r="B599" s="268"/>
      <c r="E599" s="269"/>
      <c r="F599" s="269"/>
      <c r="G599" s="269"/>
      <c r="H599" s="269"/>
      <c r="I599" s="269"/>
      <c r="J599" s="269"/>
      <c r="K599" s="269"/>
      <c r="L599" s="269"/>
    </row>
    <row r="600" spans="1:12">
      <c r="A600" s="307"/>
      <c r="B600" s="268"/>
      <c r="E600" s="269"/>
      <c r="F600" s="269"/>
      <c r="G600" s="269"/>
      <c r="H600" s="269"/>
      <c r="I600" s="269"/>
      <c r="J600" s="269"/>
      <c r="K600" s="269"/>
      <c r="L600" s="269"/>
    </row>
    <row r="601" spans="1:12">
      <c r="A601" s="307"/>
      <c r="B601" s="268"/>
      <c r="E601" s="269"/>
      <c r="F601" s="269"/>
      <c r="G601" s="269"/>
      <c r="H601" s="269"/>
      <c r="I601" s="269"/>
      <c r="J601" s="269"/>
      <c r="K601" s="269"/>
      <c r="L601" s="269"/>
    </row>
    <row r="602" spans="1:12">
      <c r="A602" s="307"/>
      <c r="B602" s="268"/>
      <c r="E602" s="269"/>
      <c r="F602" s="269"/>
      <c r="G602" s="269"/>
      <c r="H602" s="269"/>
      <c r="I602" s="269"/>
      <c r="J602" s="269"/>
      <c r="K602" s="269"/>
      <c r="L602" s="269"/>
    </row>
    <row r="603" spans="1:12">
      <c r="A603" s="307"/>
      <c r="B603" s="268"/>
      <c r="E603" s="269"/>
      <c r="F603" s="269"/>
      <c r="G603" s="269"/>
      <c r="H603" s="269"/>
      <c r="I603" s="269"/>
      <c r="J603" s="269"/>
      <c r="K603" s="269"/>
      <c r="L603" s="269"/>
    </row>
    <row r="604" spans="1:12">
      <c r="A604" s="307"/>
      <c r="B604" s="268"/>
      <c r="E604" s="269"/>
      <c r="F604" s="269"/>
      <c r="G604" s="269"/>
      <c r="H604" s="269"/>
      <c r="I604" s="269"/>
      <c r="J604" s="269"/>
      <c r="K604" s="269"/>
      <c r="L604" s="269"/>
    </row>
    <row r="605" spans="1:12">
      <c r="A605" s="307"/>
      <c r="B605" s="268"/>
      <c r="E605" s="269"/>
      <c r="F605" s="269"/>
      <c r="G605" s="269"/>
      <c r="H605" s="269"/>
      <c r="I605" s="269"/>
      <c r="J605" s="269"/>
      <c r="K605" s="269"/>
      <c r="L605" s="269"/>
    </row>
    <row r="606" spans="1:12">
      <c r="A606" s="307"/>
      <c r="B606" s="268"/>
      <c r="E606" s="269"/>
      <c r="F606" s="269"/>
      <c r="G606" s="269"/>
      <c r="H606" s="269"/>
      <c r="I606" s="269"/>
      <c r="J606" s="269"/>
      <c r="K606" s="269"/>
      <c r="L606" s="269"/>
    </row>
    <row r="607" spans="1:12">
      <c r="A607" s="307"/>
      <c r="B607" s="268"/>
      <c r="E607" s="269"/>
      <c r="F607" s="269"/>
      <c r="G607" s="269"/>
      <c r="H607" s="269"/>
      <c r="I607" s="269"/>
      <c r="J607" s="269"/>
      <c r="K607" s="269"/>
      <c r="L607" s="269"/>
    </row>
    <row r="608" spans="1:12">
      <c r="A608" s="307"/>
      <c r="B608" s="268"/>
      <c r="E608" s="269"/>
      <c r="F608" s="269"/>
      <c r="G608" s="269"/>
      <c r="H608" s="269"/>
      <c r="I608" s="269"/>
      <c r="J608" s="269"/>
      <c r="K608" s="269"/>
      <c r="L608" s="269"/>
    </row>
    <row r="609" spans="1:12">
      <c r="A609" s="307"/>
      <c r="B609" s="268"/>
      <c r="E609" s="269"/>
      <c r="F609" s="269"/>
      <c r="G609" s="269"/>
      <c r="H609" s="269"/>
      <c r="I609" s="269"/>
      <c r="J609" s="269"/>
      <c r="K609" s="269"/>
      <c r="L609" s="269"/>
    </row>
    <row r="610" spans="1:12">
      <c r="A610" s="307"/>
      <c r="B610" s="268"/>
      <c r="E610" s="269"/>
      <c r="F610" s="269"/>
      <c r="G610" s="269"/>
      <c r="H610" s="269"/>
      <c r="I610" s="269"/>
      <c r="J610" s="269"/>
      <c r="K610" s="269"/>
      <c r="L610" s="269"/>
    </row>
    <row r="611" spans="1:12">
      <c r="A611" s="307"/>
      <c r="B611" s="268"/>
      <c r="E611" s="269"/>
      <c r="F611" s="269"/>
      <c r="G611" s="269"/>
      <c r="H611" s="269"/>
      <c r="I611" s="269"/>
      <c r="J611" s="269"/>
      <c r="K611" s="269"/>
      <c r="L611" s="269"/>
    </row>
    <row r="612" spans="1:12">
      <c r="A612" s="307"/>
      <c r="B612" s="268"/>
      <c r="E612" s="269"/>
      <c r="F612" s="269"/>
      <c r="G612" s="269"/>
      <c r="H612" s="269"/>
      <c r="I612" s="269"/>
      <c r="J612" s="269"/>
      <c r="K612" s="269"/>
      <c r="L612" s="269"/>
    </row>
    <row r="613" spans="1:12">
      <c r="A613" s="307"/>
      <c r="B613" s="268"/>
      <c r="E613" s="269"/>
      <c r="F613" s="269"/>
      <c r="G613" s="269"/>
      <c r="H613" s="269"/>
      <c r="I613" s="269"/>
      <c r="J613" s="269"/>
      <c r="K613" s="269"/>
      <c r="L613" s="269"/>
    </row>
    <row r="614" spans="1:12">
      <c r="A614" s="307"/>
      <c r="B614" s="268"/>
      <c r="E614" s="269"/>
      <c r="F614" s="269"/>
      <c r="G614" s="269"/>
      <c r="H614" s="269"/>
      <c r="I614" s="269"/>
      <c r="J614" s="269"/>
      <c r="K614" s="269"/>
      <c r="L614" s="269"/>
    </row>
    <row r="615" spans="1:12">
      <c r="A615" s="307"/>
      <c r="B615" s="268"/>
      <c r="E615" s="269"/>
      <c r="F615" s="269"/>
      <c r="G615" s="269"/>
      <c r="H615" s="269"/>
      <c r="I615" s="269"/>
      <c r="J615" s="269"/>
      <c r="K615" s="269"/>
      <c r="L615" s="269"/>
    </row>
    <row r="616" spans="1:12">
      <c r="A616" s="307"/>
      <c r="B616" s="268"/>
      <c r="E616" s="269"/>
      <c r="F616" s="269"/>
      <c r="G616" s="269"/>
      <c r="H616" s="269"/>
      <c r="I616" s="269"/>
      <c r="J616" s="269"/>
      <c r="K616" s="269"/>
      <c r="L616" s="269"/>
    </row>
    <row r="617" spans="1:12">
      <c r="A617" s="307"/>
      <c r="B617" s="268"/>
      <c r="E617" s="269"/>
      <c r="F617" s="269"/>
      <c r="G617" s="269"/>
      <c r="H617" s="269"/>
      <c r="I617" s="269"/>
      <c r="J617" s="269"/>
      <c r="K617" s="269"/>
      <c r="L617" s="269"/>
    </row>
    <row r="618" spans="1:12">
      <c r="A618" s="307"/>
      <c r="B618" s="268"/>
      <c r="E618" s="269"/>
      <c r="F618" s="269"/>
      <c r="G618" s="269"/>
      <c r="H618" s="269"/>
      <c r="I618" s="269"/>
      <c r="J618" s="269"/>
      <c r="K618" s="269"/>
      <c r="L618" s="269"/>
    </row>
    <row r="619" spans="1:12">
      <c r="A619" s="307"/>
      <c r="B619" s="268"/>
      <c r="E619" s="269"/>
      <c r="F619" s="269"/>
      <c r="G619" s="269"/>
      <c r="H619" s="269"/>
      <c r="I619" s="269"/>
      <c r="J619" s="269"/>
      <c r="K619" s="269"/>
      <c r="L619" s="269"/>
    </row>
    <row r="620" spans="1:12">
      <c r="A620" s="307"/>
      <c r="B620" s="268"/>
      <c r="E620" s="269"/>
      <c r="F620" s="269"/>
      <c r="G620" s="269"/>
      <c r="H620" s="269"/>
      <c r="I620" s="269"/>
      <c r="J620" s="269"/>
      <c r="K620" s="269"/>
      <c r="L620" s="269"/>
    </row>
    <row r="621" spans="1:12">
      <c r="A621" s="307"/>
      <c r="B621" s="268"/>
      <c r="E621" s="269"/>
      <c r="F621" s="269"/>
      <c r="G621" s="269"/>
      <c r="H621" s="269"/>
      <c r="I621" s="269"/>
      <c r="J621" s="269"/>
      <c r="K621" s="269"/>
      <c r="L621" s="269"/>
    </row>
    <row r="622" spans="1:12">
      <c r="A622" s="307"/>
      <c r="B622" s="268"/>
      <c r="E622" s="269"/>
      <c r="F622" s="269"/>
      <c r="G622" s="269"/>
      <c r="H622" s="269"/>
      <c r="I622" s="269"/>
      <c r="J622" s="269"/>
      <c r="K622" s="269"/>
      <c r="L622" s="269"/>
    </row>
    <row r="623" spans="1:12">
      <c r="A623" s="307"/>
      <c r="B623" s="268"/>
      <c r="E623" s="269"/>
      <c r="F623" s="269"/>
      <c r="G623" s="269"/>
      <c r="H623" s="269"/>
      <c r="I623" s="269"/>
      <c r="J623" s="269"/>
      <c r="K623" s="269"/>
      <c r="L623" s="269"/>
    </row>
    <row r="624" spans="1:12">
      <c r="A624" s="307"/>
      <c r="B624" s="268"/>
      <c r="E624" s="269"/>
      <c r="F624" s="269"/>
      <c r="G624" s="269"/>
      <c r="H624" s="269"/>
      <c r="I624" s="269"/>
      <c r="J624" s="269"/>
      <c r="K624" s="269"/>
      <c r="L624" s="269"/>
    </row>
    <row r="625" spans="1:12">
      <c r="A625" s="307"/>
      <c r="B625" s="268"/>
      <c r="E625" s="269"/>
      <c r="F625" s="269"/>
      <c r="G625" s="269"/>
      <c r="H625" s="269"/>
      <c r="I625" s="269"/>
      <c r="J625" s="269"/>
      <c r="K625" s="269"/>
      <c r="L625" s="269"/>
    </row>
    <row r="626" spans="1:12">
      <c r="A626" s="307"/>
      <c r="B626" s="268"/>
      <c r="E626" s="269"/>
      <c r="F626" s="269"/>
      <c r="G626" s="269"/>
      <c r="H626" s="269"/>
      <c r="I626" s="269"/>
      <c r="J626" s="269"/>
      <c r="K626" s="269"/>
      <c r="L626" s="269"/>
    </row>
    <row r="627" spans="1:12">
      <c r="A627" s="307"/>
      <c r="B627" s="268"/>
      <c r="E627" s="269"/>
      <c r="F627" s="269"/>
      <c r="G627" s="269"/>
      <c r="H627" s="269"/>
      <c r="I627" s="269"/>
      <c r="J627" s="269"/>
      <c r="K627" s="269"/>
      <c r="L627" s="269"/>
    </row>
    <row r="628" spans="1:12">
      <c r="A628" s="307"/>
      <c r="B628" s="268"/>
      <c r="E628" s="269"/>
      <c r="F628" s="269"/>
      <c r="G628" s="269"/>
      <c r="H628" s="269"/>
      <c r="I628" s="269"/>
      <c r="J628" s="269"/>
      <c r="K628" s="269"/>
      <c r="L628" s="269"/>
    </row>
    <row r="629" spans="1:12">
      <c r="A629" s="307"/>
      <c r="B629" s="268"/>
      <c r="E629" s="269"/>
      <c r="F629" s="269"/>
      <c r="G629" s="269"/>
      <c r="H629" s="269"/>
      <c r="I629" s="269"/>
      <c r="J629" s="269"/>
      <c r="K629" s="269"/>
      <c r="L629" s="269"/>
    </row>
    <row r="630" spans="1:12">
      <c r="A630" s="307"/>
      <c r="B630" s="268"/>
      <c r="E630" s="269"/>
      <c r="F630" s="269"/>
      <c r="G630" s="269"/>
      <c r="H630" s="269"/>
      <c r="I630" s="269"/>
      <c r="J630" s="269"/>
      <c r="K630" s="269"/>
      <c r="L630" s="269"/>
    </row>
    <row r="631" spans="1:12">
      <c r="A631" s="307"/>
      <c r="B631" s="268"/>
      <c r="E631" s="269"/>
      <c r="F631" s="269"/>
      <c r="G631" s="269"/>
      <c r="H631" s="269"/>
      <c r="I631" s="269"/>
      <c r="J631" s="269"/>
      <c r="K631" s="269"/>
      <c r="L631" s="269"/>
    </row>
    <row r="632" spans="1:12">
      <c r="A632" s="307"/>
      <c r="B632" s="268"/>
      <c r="E632" s="269"/>
      <c r="F632" s="269"/>
      <c r="G632" s="269"/>
      <c r="H632" s="269"/>
      <c r="I632" s="269"/>
      <c r="J632" s="269"/>
      <c r="K632" s="269"/>
      <c r="L632" s="269"/>
    </row>
    <row r="633" spans="1:12">
      <c r="A633" s="307"/>
      <c r="B633" s="268"/>
      <c r="E633" s="269"/>
      <c r="F633" s="269"/>
      <c r="G633" s="269"/>
      <c r="H633" s="269"/>
      <c r="I633" s="269"/>
      <c r="J633" s="269"/>
      <c r="K633" s="269"/>
      <c r="L633" s="269"/>
    </row>
    <row r="634" spans="1:12">
      <c r="A634" s="307"/>
      <c r="B634" s="268"/>
      <c r="E634" s="269"/>
      <c r="F634" s="269"/>
      <c r="G634" s="269"/>
      <c r="H634" s="269"/>
      <c r="I634" s="269"/>
      <c r="J634" s="269"/>
      <c r="K634" s="269"/>
      <c r="L634" s="269"/>
    </row>
    <row r="635" spans="1:12">
      <c r="A635" s="307"/>
      <c r="B635" s="268"/>
      <c r="E635" s="269"/>
      <c r="F635" s="269"/>
      <c r="G635" s="269"/>
      <c r="H635" s="269"/>
      <c r="I635" s="269"/>
      <c r="J635" s="269"/>
      <c r="K635" s="269"/>
      <c r="L635" s="269"/>
    </row>
    <row r="636" spans="1:12">
      <c r="A636" s="307"/>
      <c r="B636" s="268"/>
      <c r="E636" s="269"/>
      <c r="F636" s="269"/>
      <c r="G636" s="269"/>
      <c r="H636" s="269"/>
      <c r="I636" s="269"/>
      <c r="J636" s="269"/>
      <c r="K636" s="269"/>
      <c r="L636" s="269"/>
    </row>
    <row r="637" spans="1:12">
      <c r="A637" s="307"/>
      <c r="B637" s="268"/>
      <c r="E637" s="269"/>
      <c r="F637" s="269"/>
      <c r="G637" s="269"/>
      <c r="H637" s="269"/>
      <c r="I637" s="269"/>
      <c r="J637" s="269"/>
      <c r="K637" s="269"/>
      <c r="L637" s="269"/>
    </row>
    <row r="638" spans="1:12">
      <c r="A638" s="307"/>
      <c r="B638" s="268"/>
      <c r="E638" s="269"/>
      <c r="F638" s="269"/>
      <c r="G638" s="269"/>
      <c r="H638" s="269"/>
      <c r="I638" s="269"/>
      <c r="J638" s="269"/>
      <c r="K638" s="269"/>
      <c r="L638" s="269"/>
    </row>
    <row r="639" spans="1:12">
      <c r="A639" s="307"/>
      <c r="B639" s="268"/>
      <c r="E639" s="269"/>
      <c r="F639" s="269"/>
      <c r="G639" s="269"/>
      <c r="H639" s="269"/>
      <c r="I639" s="269"/>
      <c r="J639" s="269"/>
      <c r="K639" s="269"/>
      <c r="L639" s="269"/>
    </row>
    <row r="640" spans="1:12">
      <c r="A640" s="307"/>
      <c r="B640" s="268"/>
      <c r="E640" s="269"/>
      <c r="F640" s="269"/>
      <c r="G640" s="269"/>
      <c r="H640" s="269"/>
      <c r="I640" s="269"/>
      <c r="J640" s="269"/>
      <c r="K640" s="269"/>
      <c r="L640" s="269"/>
    </row>
    <row r="641" spans="1:12">
      <c r="A641" s="307"/>
      <c r="B641" s="268"/>
      <c r="E641" s="269"/>
      <c r="F641" s="269"/>
      <c r="G641" s="269"/>
      <c r="H641" s="269"/>
      <c r="I641" s="269"/>
      <c r="J641" s="269"/>
      <c r="K641" s="269"/>
      <c r="L641" s="269"/>
    </row>
    <row r="642" spans="1:12">
      <c r="A642" s="307"/>
      <c r="B642" s="268"/>
      <c r="E642" s="269"/>
      <c r="F642" s="269"/>
      <c r="G642" s="269"/>
      <c r="H642" s="269"/>
      <c r="I642" s="269"/>
      <c r="J642" s="269"/>
      <c r="K642" s="269"/>
      <c r="L642" s="269"/>
    </row>
    <row r="643" spans="1:12">
      <c r="A643" s="307"/>
      <c r="B643" s="268"/>
      <c r="E643" s="269"/>
      <c r="F643" s="269"/>
      <c r="G643" s="269"/>
      <c r="H643" s="269"/>
      <c r="I643" s="269"/>
      <c r="J643" s="269"/>
      <c r="K643" s="269"/>
      <c r="L643" s="269"/>
    </row>
    <row r="644" spans="1:12">
      <c r="A644" s="307"/>
      <c r="B644" s="268"/>
      <c r="E644" s="269"/>
      <c r="F644" s="269"/>
      <c r="G644" s="269"/>
      <c r="H644" s="269"/>
      <c r="I644" s="269"/>
      <c r="J644" s="269"/>
      <c r="K644" s="269"/>
      <c r="L644" s="269"/>
    </row>
    <row r="645" spans="1:12">
      <c r="A645" s="307"/>
      <c r="B645" s="268"/>
      <c r="E645" s="269"/>
      <c r="F645" s="269"/>
      <c r="G645" s="269"/>
      <c r="H645" s="269"/>
      <c r="I645" s="269"/>
      <c r="J645" s="269"/>
      <c r="K645" s="269"/>
      <c r="L645" s="269"/>
    </row>
    <row r="646" spans="1:12">
      <c r="A646" s="307"/>
      <c r="B646" s="268"/>
      <c r="E646" s="269"/>
      <c r="F646" s="269"/>
      <c r="G646" s="269"/>
      <c r="H646" s="269"/>
      <c r="I646" s="269"/>
      <c r="J646" s="269"/>
      <c r="K646" s="269"/>
      <c r="L646" s="269"/>
    </row>
    <row r="647" spans="1:12">
      <c r="A647" s="307"/>
      <c r="B647" s="268"/>
      <c r="E647" s="269"/>
      <c r="F647" s="269"/>
      <c r="G647" s="269"/>
      <c r="H647" s="269"/>
      <c r="I647" s="269"/>
      <c r="J647" s="269"/>
      <c r="K647" s="269"/>
      <c r="L647" s="269"/>
    </row>
    <row r="648" spans="1:12">
      <c r="A648" s="307"/>
      <c r="B648" s="268"/>
      <c r="E648" s="269"/>
      <c r="F648" s="269"/>
      <c r="G648" s="269"/>
      <c r="H648" s="269"/>
      <c r="I648" s="269"/>
      <c r="J648" s="269"/>
      <c r="K648" s="269"/>
      <c r="L648" s="269"/>
    </row>
    <row r="649" spans="1:12">
      <c r="A649" s="307"/>
      <c r="B649" s="268"/>
      <c r="E649" s="269"/>
      <c r="F649" s="269"/>
      <c r="G649" s="269"/>
      <c r="H649" s="269"/>
      <c r="I649" s="269"/>
      <c r="J649" s="269"/>
      <c r="K649" s="269"/>
      <c r="L649" s="269"/>
    </row>
    <row r="650" spans="1:12">
      <c r="A650" s="307"/>
      <c r="B650" s="268"/>
      <c r="E650" s="269"/>
      <c r="F650" s="269"/>
      <c r="G650" s="269"/>
      <c r="H650" s="269"/>
      <c r="I650" s="269"/>
      <c r="J650" s="269"/>
      <c r="K650" s="269"/>
      <c r="L650" s="269"/>
    </row>
    <row r="651" spans="1:12">
      <c r="A651" s="307"/>
      <c r="B651" s="268"/>
      <c r="E651" s="269"/>
      <c r="F651" s="269"/>
      <c r="G651" s="269"/>
      <c r="H651" s="269"/>
      <c r="I651" s="269"/>
      <c r="J651" s="269"/>
      <c r="K651" s="269"/>
      <c r="L651" s="269"/>
    </row>
    <row r="652" spans="1:12">
      <c r="A652" s="307"/>
      <c r="B652" s="268"/>
      <c r="E652" s="269"/>
      <c r="F652" s="269"/>
      <c r="G652" s="269"/>
      <c r="H652" s="269"/>
      <c r="I652" s="269"/>
      <c r="J652" s="269"/>
      <c r="K652" s="269"/>
      <c r="L652" s="269"/>
    </row>
    <row r="653" spans="1:12">
      <c r="A653" s="307"/>
      <c r="B653" s="268"/>
      <c r="E653" s="269"/>
      <c r="F653" s="269"/>
      <c r="G653" s="269"/>
      <c r="H653" s="269"/>
      <c r="I653" s="269"/>
      <c r="J653" s="269"/>
      <c r="K653" s="269"/>
      <c r="L653" s="269"/>
    </row>
    <row r="654" spans="1:12">
      <c r="A654" s="307"/>
      <c r="B654" s="268"/>
      <c r="E654" s="269"/>
      <c r="F654" s="269"/>
      <c r="G654" s="269"/>
      <c r="H654" s="269"/>
      <c r="I654" s="269"/>
      <c r="J654" s="269"/>
      <c r="K654" s="269"/>
      <c r="L654" s="269"/>
    </row>
    <row r="655" spans="1:12">
      <c r="A655" s="307"/>
      <c r="B655" s="268"/>
      <c r="E655" s="269"/>
      <c r="F655" s="269"/>
      <c r="G655" s="269"/>
      <c r="H655" s="269"/>
      <c r="I655" s="269"/>
      <c r="J655" s="269"/>
      <c r="K655" s="269"/>
      <c r="L655" s="269"/>
    </row>
    <row r="656" spans="1:12">
      <c r="A656" s="307"/>
      <c r="B656" s="268"/>
      <c r="E656" s="269"/>
      <c r="F656" s="269"/>
      <c r="G656" s="269"/>
      <c r="H656" s="269"/>
      <c r="I656" s="269"/>
      <c r="J656" s="269"/>
      <c r="K656" s="269"/>
      <c r="L656" s="269"/>
    </row>
    <row r="657" spans="1:12">
      <c r="A657" s="307"/>
      <c r="B657" s="268"/>
      <c r="E657" s="269"/>
      <c r="F657" s="269"/>
      <c r="G657" s="269"/>
      <c r="H657" s="269"/>
      <c r="I657" s="269"/>
      <c r="J657" s="269"/>
      <c r="K657" s="269"/>
      <c r="L657" s="269"/>
    </row>
    <row r="658" spans="1:12">
      <c r="A658" s="307"/>
      <c r="B658" s="268"/>
      <c r="E658" s="269"/>
      <c r="F658" s="269"/>
      <c r="G658" s="269"/>
      <c r="H658" s="269"/>
      <c r="I658" s="269"/>
      <c r="J658" s="269"/>
      <c r="K658" s="269"/>
      <c r="L658" s="269"/>
    </row>
    <row r="659" spans="1:12">
      <c r="A659" s="307"/>
      <c r="B659" s="268"/>
      <c r="E659" s="269"/>
      <c r="F659" s="269"/>
      <c r="G659" s="269"/>
      <c r="H659" s="269"/>
      <c r="I659" s="269"/>
      <c r="J659" s="269"/>
      <c r="K659" s="269"/>
      <c r="L659" s="269"/>
    </row>
    <row r="660" spans="1:12">
      <c r="A660" s="307"/>
      <c r="B660" s="268"/>
      <c r="E660" s="269"/>
      <c r="F660" s="269"/>
      <c r="G660" s="269"/>
      <c r="H660" s="269"/>
      <c r="I660" s="269"/>
      <c r="J660" s="269"/>
      <c r="K660" s="269"/>
      <c r="L660" s="269"/>
    </row>
    <row r="661" spans="1:12">
      <c r="A661" s="307"/>
      <c r="B661" s="268"/>
      <c r="E661" s="269"/>
      <c r="F661" s="269"/>
      <c r="G661" s="269"/>
      <c r="H661" s="269"/>
      <c r="I661" s="269"/>
      <c r="J661" s="269"/>
      <c r="K661" s="269"/>
      <c r="L661" s="269"/>
    </row>
    <row r="662" spans="1:12">
      <c r="A662" s="307"/>
      <c r="B662" s="268"/>
      <c r="E662" s="269"/>
      <c r="F662" s="269"/>
      <c r="G662" s="269"/>
      <c r="H662" s="269"/>
      <c r="I662" s="269"/>
      <c r="J662" s="269"/>
      <c r="K662" s="269"/>
      <c r="L662" s="269"/>
    </row>
    <row r="663" spans="1:12">
      <c r="A663" s="307"/>
      <c r="B663" s="268"/>
      <c r="E663" s="269"/>
      <c r="F663" s="269"/>
      <c r="G663" s="269"/>
      <c r="H663" s="269"/>
      <c r="I663" s="269"/>
      <c r="J663" s="269"/>
      <c r="K663" s="269"/>
      <c r="L663" s="269"/>
    </row>
    <row r="664" spans="1:12">
      <c r="A664" s="307"/>
      <c r="B664" s="268"/>
      <c r="E664" s="269"/>
      <c r="F664" s="269"/>
      <c r="G664" s="269"/>
      <c r="H664" s="269"/>
      <c r="I664" s="269"/>
      <c r="J664" s="269"/>
      <c r="K664" s="269"/>
      <c r="L664" s="269"/>
    </row>
    <row r="665" spans="1:12">
      <c r="A665" s="307"/>
      <c r="B665" s="268"/>
      <c r="E665" s="269"/>
      <c r="F665" s="269"/>
      <c r="G665" s="269"/>
      <c r="H665" s="269"/>
      <c r="I665" s="269"/>
      <c r="J665" s="269"/>
      <c r="K665" s="269"/>
      <c r="L665" s="269"/>
    </row>
    <row r="666" spans="1:12">
      <c r="A666" s="307"/>
      <c r="B666" s="268"/>
      <c r="E666" s="269"/>
      <c r="F666" s="269"/>
      <c r="G666" s="269"/>
      <c r="H666" s="269"/>
      <c r="I666" s="269"/>
      <c r="J666" s="269"/>
      <c r="K666" s="269"/>
      <c r="L666" s="269"/>
    </row>
    <row r="667" spans="1:12">
      <c r="A667" s="307"/>
      <c r="B667" s="268"/>
      <c r="E667" s="269"/>
      <c r="F667" s="269"/>
      <c r="G667" s="269"/>
      <c r="H667" s="269"/>
      <c r="I667" s="269"/>
      <c r="J667" s="269"/>
      <c r="K667" s="269"/>
      <c r="L667" s="269"/>
    </row>
    <row r="668" spans="1:12">
      <c r="A668" s="307"/>
      <c r="B668" s="268"/>
      <c r="E668" s="269"/>
      <c r="F668" s="269"/>
      <c r="G668" s="269"/>
      <c r="H668" s="269"/>
      <c r="I668" s="269"/>
      <c r="J668" s="269"/>
      <c r="K668" s="269"/>
      <c r="L668" s="269"/>
    </row>
    <row r="669" spans="1:12">
      <c r="A669" s="307"/>
      <c r="B669" s="268"/>
      <c r="E669" s="269"/>
      <c r="F669" s="269"/>
      <c r="G669" s="269"/>
      <c r="H669" s="269"/>
      <c r="I669" s="269"/>
      <c r="J669" s="269"/>
      <c r="K669" s="269"/>
      <c r="L669" s="269"/>
    </row>
    <row r="670" spans="1:12">
      <c r="A670" s="307"/>
      <c r="B670" s="268"/>
      <c r="E670" s="269"/>
      <c r="F670" s="269"/>
      <c r="G670" s="269"/>
      <c r="H670" s="269"/>
      <c r="I670" s="269"/>
      <c r="J670" s="269"/>
      <c r="K670" s="269"/>
      <c r="L670" s="269"/>
    </row>
    <row r="671" spans="1:12">
      <c r="A671" s="307"/>
      <c r="B671" s="268"/>
      <c r="E671" s="269"/>
      <c r="F671" s="269"/>
      <c r="G671" s="269"/>
      <c r="H671" s="269"/>
      <c r="I671" s="269"/>
      <c r="J671" s="269"/>
      <c r="K671" s="269"/>
      <c r="L671" s="269"/>
    </row>
    <row r="672" spans="1:12">
      <c r="A672" s="307"/>
      <c r="B672" s="268"/>
      <c r="E672" s="269"/>
      <c r="F672" s="269"/>
      <c r="G672" s="269"/>
      <c r="H672" s="269"/>
      <c r="I672" s="269"/>
      <c r="J672" s="269"/>
      <c r="K672" s="269"/>
      <c r="L672" s="269"/>
    </row>
    <row r="673" spans="1:12">
      <c r="A673" s="307"/>
      <c r="B673" s="268"/>
      <c r="E673" s="269"/>
      <c r="F673" s="269"/>
      <c r="G673" s="269"/>
      <c r="H673" s="269"/>
      <c r="I673" s="269"/>
      <c r="J673" s="269"/>
      <c r="K673" s="269"/>
      <c r="L673" s="269"/>
    </row>
    <row r="674" spans="1:12">
      <c r="A674" s="307"/>
      <c r="B674" s="268"/>
      <c r="E674" s="269"/>
      <c r="F674" s="269"/>
      <c r="G674" s="269"/>
      <c r="H674" s="269"/>
      <c r="I674" s="269"/>
      <c r="J674" s="269"/>
      <c r="K674" s="269"/>
      <c r="L674" s="269"/>
    </row>
    <row r="675" spans="1:12">
      <c r="A675" s="307"/>
      <c r="B675" s="268"/>
      <c r="E675" s="269"/>
      <c r="F675" s="269"/>
      <c r="G675" s="269"/>
      <c r="H675" s="269"/>
      <c r="I675" s="269"/>
      <c r="J675" s="269"/>
      <c r="K675" s="269"/>
      <c r="L675" s="269"/>
    </row>
    <row r="676" spans="1:12">
      <c r="A676" s="307"/>
      <c r="B676" s="268"/>
      <c r="E676" s="269"/>
      <c r="F676" s="269"/>
      <c r="G676" s="269"/>
      <c r="H676" s="269"/>
      <c r="I676" s="269"/>
      <c r="J676" s="269"/>
      <c r="K676" s="269"/>
      <c r="L676" s="269"/>
    </row>
    <row r="677" spans="1:12">
      <c r="A677" s="307"/>
      <c r="B677" s="268"/>
      <c r="E677" s="269"/>
      <c r="F677" s="269"/>
      <c r="G677" s="269"/>
      <c r="H677" s="269"/>
      <c r="I677" s="269"/>
      <c r="J677" s="269"/>
      <c r="K677" s="269"/>
      <c r="L677" s="269"/>
    </row>
    <row r="678" spans="1:12">
      <c r="A678" s="307"/>
      <c r="B678" s="268"/>
      <c r="E678" s="269"/>
      <c r="F678" s="269"/>
      <c r="G678" s="269"/>
      <c r="H678" s="269"/>
      <c r="I678" s="269"/>
      <c r="J678" s="269"/>
      <c r="K678" s="269"/>
      <c r="L678" s="269"/>
    </row>
    <row r="679" spans="1:12">
      <c r="A679" s="307"/>
      <c r="B679" s="268"/>
      <c r="E679" s="269"/>
      <c r="F679" s="269"/>
      <c r="G679" s="269"/>
      <c r="H679" s="269"/>
      <c r="I679" s="269"/>
      <c r="J679" s="269"/>
      <c r="K679" s="269"/>
      <c r="L679" s="269"/>
    </row>
    <row r="680" spans="1:12">
      <c r="A680" s="307"/>
      <c r="B680" s="268"/>
      <c r="E680" s="269"/>
      <c r="F680" s="269"/>
      <c r="G680" s="269"/>
      <c r="H680" s="269"/>
      <c r="I680" s="269"/>
      <c r="J680" s="269"/>
      <c r="K680" s="269"/>
      <c r="L680" s="269"/>
    </row>
    <row r="681" spans="1:12">
      <c r="A681" s="307"/>
      <c r="B681" s="268"/>
      <c r="E681" s="269"/>
      <c r="F681" s="269"/>
      <c r="G681" s="269"/>
      <c r="H681" s="269"/>
      <c r="I681" s="269"/>
      <c r="J681" s="269"/>
      <c r="K681" s="269"/>
      <c r="L681" s="269"/>
    </row>
    <row r="682" spans="1:12">
      <c r="A682" s="307"/>
      <c r="B682" s="268"/>
      <c r="E682" s="269"/>
      <c r="F682" s="269"/>
      <c r="G682" s="269"/>
      <c r="H682" s="269"/>
      <c r="I682" s="269"/>
      <c r="J682" s="269"/>
      <c r="K682" s="269"/>
      <c r="L682" s="269"/>
    </row>
    <row r="683" spans="1:12">
      <c r="A683" s="307"/>
      <c r="B683" s="268"/>
      <c r="E683" s="269"/>
      <c r="F683" s="269"/>
      <c r="G683" s="269"/>
      <c r="H683" s="269"/>
      <c r="I683" s="269"/>
      <c r="J683" s="269"/>
      <c r="K683" s="269"/>
      <c r="L683" s="269"/>
    </row>
    <row r="684" spans="1:12">
      <c r="A684" s="307"/>
      <c r="B684" s="268"/>
      <c r="E684" s="269"/>
      <c r="F684" s="269"/>
      <c r="G684" s="269"/>
      <c r="H684" s="269"/>
      <c r="I684" s="269"/>
      <c r="J684" s="269"/>
      <c r="K684" s="269"/>
      <c r="L684" s="269"/>
    </row>
    <row r="685" spans="1:12">
      <c r="A685" s="307"/>
      <c r="B685" s="268"/>
      <c r="E685" s="269"/>
      <c r="F685" s="269"/>
      <c r="G685" s="269"/>
      <c r="H685" s="269"/>
      <c r="I685" s="269"/>
      <c r="J685" s="269"/>
      <c r="K685" s="269"/>
      <c r="L685" s="269"/>
    </row>
    <row r="686" spans="1:12">
      <c r="A686" s="307"/>
      <c r="B686" s="268"/>
      <c r="E686" s="269"/>
      <c r="F686" s="269"/>
      <c r="G686" s="269"/>
      <c r="H686" s="269"/>
      <c r="I686" s="269"/>
      <c r="J686" s="269"/>
      <c r="K686" s="269"/>
      <c r="L686" s="269"/>
    </row>
    <row r="687" spans="1:12">
      <c r="A687" s="307"/>
      <c r="B687" s="268"/>
      <c r="E687" s="269"/>
      <c r="F687" s="269"/>
      <c r="G687" s="269"/>
      <c r="H687" s="269"/>
      <c r="I687" s="269"/>
      <c r="J687" s="269"/>
      <c r="K687" s="269"/>
      <c r="L687" s="269"/>
    </row>
    <row r="688" spans="1:12">
      <c r="A688" s="307"/>
      <c r="B688" s="268"/>
      <c r="E688" s="269"/>
      <c r="F688" s="269"/>
      <c r="G688" s="269"/>
      <c r="H688" s="269"/>
      <c r="I688" s="269"/>
      <c r="J688" s="269"/>
      <c r="K688" s="269"/>
      <c r="L688" s="269"/>
    </row>
    <row r="689" spans="1:12">
      <c r="A689" s="307"/>
      <c r="B689" s="268"/>
      <c r="E689" s="269"/>
      <c r="F689" s="269"/>
      <c r="G689" s="269"/>
      <c r="H689" s="269"/>
      <c r="I689" s="269"/>
      <c r="J689" s="269"/>
      <c r="K689" s="269"/>
      <c r="L689" s="269"/>
    </row>
    <row r="690" spans="1:12">
      <c r="A690" s="307"/>
      <c r="B690" s="268"/>
      <c r="E690" s="269"/>
      <c r="F690" s="269"/>
      <c r="G690" s="269"/>
      <c r="H690" s="269"/>
      <c r="I690" s="269"/>
      <c r="J690" s="269"/>
      <c r="K690" s="269"/>
      <c r="L690" s="269"/>
    </row>
    <row r="691" spans="1:12">
      <c r="A691" s="307"/>
      <c r="B691" s="268"/>
      <c r="E691" s="269"/>
      <c r="F691" s="269"/>
      <c r="G691" s="269"/>
      <c r="H691" s="269"/>
      <c r="I691" s="269"/>
      <c r="J691" s="269"/>
      <c r="K691" s="269"/>
      <c r="L691" s="269"/>
    </row>
    <row r="692" spans="1:12">
      <c r="A692" s="307"/>
      <c r="B692" s="268"/>
      <c r="E692" s="269"/>
      <c r="F692" s="269"/>
      <c r="G692" s="269"/>
      <c r="H692" s="269"/>
      <c r="I692" s="269"/>
      <c r="J692" s="269"/>
      <c r="K692" s="269"/>
      <c r="L692" s="269"/>
    </row>
    <row r="693" spans="1:12">
      <c r="A693" s="307"/>
      <c r="B693" s="268"/>
      <c r="E693" s="269"/>
      <c r="F693" s="269"/>
      <c r="G693" s="269"/>
      <c r="H693" s="269"/>
      <c r="I693" s="269"/>
      <c r="J693" s="269"/>
      <c r="K693" s="269"/>
      <c r="L693" s="269"/>
    </row>
    <row r="694" spans="1:12">
      <c r="A694" s="307"/>
      <c r="B694" s="268"/>
      <c r="E694" s="269"/>
      <c r="F694" s="269"/>
      <c r="G694" s="269"/>
      <c r="H694" s="269"/>
      <c r="I694" s="269"/>
      <c r="J694" s="269"/>
      <c r="K694" s="269"/>
      <c r="L694" s="269"/>
    </row>
    <row r="695" spans="1:12">
      <c r="A695" s="307"/>
      <c r="B695" s="268"/>
      <c r="E695" s="269"/>
      <c r="F695" s="269"/>
      <c r="G695" s="269"/>
      <c r="H695" s="269"/>
      <c r="I695" s="269"/>
      <c r="J695" s="269"/>
      <c r="K695" s="269"/>
      <c r="L695" s="269"/>
    </row>
    <row r="696" spans="1:12">
      <c r="A696" s="307"/>
      <c r="B696" s="268"/>
      <c r="E696" s="269"/>
      <c r="F696" s="269"/>
      <c r="G696" s="269"/>
      <c r="H696" s="269"/>
      <c r="I696" s="269"/>
      <c r="J696" s="269"/>
      <c r="K696" s="269"/>
      <c r="L696" s="269"/>
    </row>
    <row r="697" spans="1:12">
      <c r="A697" s="307"/>
      <c r="B697" s="268"/>
      <c r="E697" s="269"/>
      <c r="F697" s="269"/>
      <c r="G697" s="269"/>
      <c r="H697" s="269"/>
      <c r="I697" s="269"/>
      <c r="J697" s="269"/>
      <c r="K697" s="269"/>
      <c r="L697" s="269"/>
    </row>
    <row r="698" spans="1:12">
      <c r="A698" s="307"/>
      <c r="B698" s="268"/>
      <c r="E698" s="269"/>
      <c r="F698" s="269"/>
      <c r="G698" s="269"/>
      <c r="H698" s="269"/>
      <c r="I698" s="269"/>
      <c r="J698" s="269"/>
      <c r="K698" s="269"/>
      <c r="L698" s="269"/>
    </row>
    <row r="699" spans="1:12">
      <c r="A699" s="307"/>
      <c r="B699" s="268"/>
      <c r="E699" s="269"/>
      <c r="F699" s="269"/>
      <c r="G699" s="269"/>
      <c r="H699" s="269"/>
      <c r="I699" s="269"/>
      <c r="J699" s="269"/>
      <c r="K699" s="269"/>
      <c r="L699" s="269"/>
    </row>
    <row r="700" spans="1:12">
      <c r="A700" s="307"/>
      <c r="B700" s="268"/>
      <c r="E700" s="269"/>
      <c r="F700" s="269"/>
      <c r="G700" s="269"/>
      <c r="H700" s="269"/>
      <c r="I700" s="269"/>
      <c r="J700" s="269"/>
      <c r="K700" s="269"/>
      <c r="L700" s="269"/>
    </row>
    <row r="701" spans="1:12">
      <c r="A701" s="307"/>
      <c r="B701" s="268"/>
      <c r="E701" s="269"/>
      <c r="F701" s="269"/>
      <c r="G701" s="269"/>
      <c r="H701" s="269"/>
      <c r="I701" s="269"/>
      <c r="J701" s="269"/>
      <c r="K701" s="269"/>
      <c r="L701" s="269"/>
    </row>
    <row r="702" spans="1:12">
      <c r="A702" s="307"/>
      <c r="B702" s="268"/>
      <c r="E702" s="269"/>
      <c r="F702" s="269"/>
      <c r="G702" s="269"/>
      <c r="H702" s="269"/>
      <c r="I702" s="269"/>
      <c r="J702" s="269"/>
      <c r="K702" s="269"/>
      <c r="L702" s="269"/>
    </row>
    <row r="703" spans="1:12">
      <c r="A703" s="307"/>
      <c r="B703" s="268"/>
      <c r="E703" s="269"/>
      <c r="F703" s="269"/>
      <c r="G703" s="269"/>
      <c r="H703" s="269"/>
      <c r="I703" s="269"/>
      <c r="J703" s="269"/>
      <c r="K703" s="269"/>
      <c r="L703" s="269"/>
    </row>
    <row r="704" spans="1:12">
      <c r="A704" s="307"/>
      <c r="B704" s="268"/>
      <c r="E704" s="269"/>
      <c r="F704" s="269"/>
      <c r="G704" s="269"/>
      <c r="H704" s="269"/>
      <c r="I704" s="269"/>
      <c r="J704" s="269"/>
      <c r="K704" s="269"/>
      <c r="L704" s="269"/>
    </row>
    <row r="705" spans="1:12">
      <c r="A705" s="307"/>
      <c r="B705" s="268"/>
      <c r="E705" s="269"/>
      <c r="F705" s="269"/>
      <c r="G705" s="269"/>
      <c r="H705" s="269"/>
      <c r="I705" s="269"/>
      <c r="J705" s="269"/>
      <c r="K705" s="269"/>
      <c r="L705" s="269"/>
    </row>
    <row r="706" spans="1:12">
      <c r="A706" s="307"/>
      <c r="B706" s="268"/>
      <c r="E706" s="269"/>
      <c r="F706" s="269"/>
      <c r="G706" s="269"/>
      <c r="H706" s="269"/>
      <c r="I706" s="269"/>
      <c r="J706" s="269"/>
      <c r="K706" s="269"/>
      <c r="L706" s="269"/>
    </row>
    <row r="707" spans="1:12">
      <c r="A707" s="307"/>
      <c r="B707" s="268"/>
      <c r="E707" s="269"/>
      <c r="F707" s="269"/>
      <c r="G707" s="269"/>
      <c r="H707" s="269"/>
      <c r="I707" s="269"/>
      <c r="J707" s="269"/>
      <c r="K707" s="269"/>
      <c r="L707" s="269"/>
    </row>
    <row r="708" spans="1:12">
      <c r="A708" s="307"/>
      <c r="B708" s="268"/>
      <c r="E708" s="269"/>
      <c r="F708" s="269"/>
      <c r="G708" s="269"/>
      <c r="H708" s="269"/>
      <c r="I708" s="269"/>
      <c r="J708" s="269"/>
      <c r="K708" s="269"/>
      <c r="L708" s="269"/>
    </row>
    <row r="709" spans="1:12">
      <c r="A709" s="307"/>
      <c r="B709" s="268"/>
      <c r="E709" s="269"/>
      <c r="F709" s="269"/>
      <c r="G709" s="269"/>
      <c r="H709" s="269"/>
      <c r="I709" s="269"/>
      <c r="J709" s="269"/>
      <c r="K709" s="269"/>
      <c r="L709" s="269"/>
    </row>
    <row r="710" spans="1:12">
      <c r="A710" s="307"/>
      <c r="B710" s="268"/>
      <c r="E710" s="269"/>
      <c r="F710" s="269"/>
      <c r="G710" s="269"/>
      <c r="H710" s="269"/>
      <c r="I710" s="269"/>
      <c r="J710" s="269"/>
      <c r="K710" s="269"/>
      <c r="L710" s="269"/>
    </row>
    <row r="711" spans="1:12">
      <c r="A711" s="307"/>
      <c r="B711" s="268"/>
      <c r="E711" s="269"/>
      <c r="F711" s="269"/>
      <c r="G711" s="269"/>
      <c r="H711" s="269"/>
      <c r="I711" s="269"/>
      <c r="J711" s="269"/>
      <c r="K711" s="269"/>
      <c r="L711" s="269"/>
    </row>
    <row r="712" spans="1:12">
      <c r="A712" s="307"/>
      <c r="B712" s="268"/>
      <c r="E712" s="269"/>
      <c r="F712" s="269"/>
      <c r="G712" s="269"/>
      <c r="H712" s="269"/>
      <c r="I712" s="269"/>
      <c r="J712" s="269"/>
      <c r="K712" s="269"/>
      <c r="L712" s="269"/>
    </row>
    <row r="713" spans="1:12">
      <c r="A713" s="307"/>
      <c r="B713" s="268"/>
      <c r="E713" s="269"/>
      <c r="F713" s="269"/>
      <c r="G713" s="269"/>
      <c r="H713" s="269"/>
      <c r="I713" s="269"/>
      <c r="J713" s="269"/>
      <c r="K713" s="269"/>
      <c r="L713" s="269"/>
    </row>
    <row r="714" spans="1:12">
      <c r="A714" s="307"/>
      <c r="B714" s="268"/>
      <c r="E714" s="269"/>
      <c r="F714" s="269"/>
      <c r="G714" s="269"/>
      <c r="H714" s="269"/>
      <c r="I714" s="269"/>
      <c r="J714" s="269"/>
      <c r="K714" s="269"/>
      <c r="L714" s="269"/>
    </row>
    <row r="715" spans="1:12">
      <c r="A715" s="307"/>
      <c r="B715" s="268"/>
      <c r="E715" s="269"/>
      <c r="F715" s="269"/>
      <c r="G715" s="269"/>
      <c r="H715" s="269"/>
      <c r="I715" s="269"/>
      <c r="J715" s="269"/>
      <c r="K715" s="269"/>
      <c r="L715" s="269"/>
    </row>
    <row r="716" spans="1:12">
      <c r="A716" s="307"/>
      <c r="B716" s="268"/>
      <c r="E716" s="269"/>
      <c r="F716" s="269"/>
      <c r="G716" s="269"/>
      <c r="H716" s="269"/>
      <c r="I716" s="269"/>
      <c r="J716" s="269"/>
      <c r="K716" s="269"/>
      <c r="L716" s="269"/>
    </row>
    <row r="717" spans="1:12">
      <c r="A717" s="307"/>
      <c r="B717" s="268"/>
      <c r="E717" s="269"/>
      <c r="F717" s="269"/>
      <c r="G717" s="269"/>
      <c r="H717" s="269"/>
      <c r="I717" s="269"/>
      <c r="J717" s="269"/>
      <c r="K717" s="269"/>
      <c r="L717" s="269"/>
    </row>
    <row r="718" spans="1:12">
      <c r="A718" s="307"/>
      <c r="B718" s="268"/>
      <c r="E718" s="269"/>
      <c r="F718" s="269"/>
      <c r="G718" s="269"/>
      <c r="H718" s="269"/>
      <c r="I718" s="269"/>
      <c r="J718" s="269"/>
      <c r="K718" s="269"/>
      <c r="L718" s="269"/>
    </row>
    <row r="719" spans="1:12">
      <c r="A719" s="307"/>
      <c r="B719" s="268"/>
      <c r="E719" s="269"/>
      <c r="F719" s="269"/>
      <c r="G719" s="269"/>
      <c r="H719" s="269"/>
      <c r="I719" s="269"/>
      <c r="J719" s="269"/>
      <c r="K719" s="269"/>
      <c r="L719" s="269"/>
    </row>
    <row r="720" spans="1:12">
      <c r="A720" s="307"/>
      <c r="B720" s="268"/>
      <c r="E720" s="269"/>
      <c r="F720" s="269"/>
      <c r="G720" s="269"/>
      <c r="H720" s="269"/>
      <c r="I720" s="269"/>
      <c r="J720" s="269"/>
      <c r="K720" s="269"/>
      <c r="L720" s="269"/>
    </row>
    <row r="721" spans="1:12">
      <c r="A721" s="307"/>
      <c r="B721" s="268"/>
      <c r="E721" s="269"/>
      <c r="F721" s="269"/>
      <c r="G721" s="269"/>
      <c r="H721" s="269"/>
      <c r="I721" s="269"/>
      <c r="J721" s="269"/>
      <c r="K721" s="269"/>
      <c r="L721" s="269"/>
    </row>
    <row r="722" spans="1:12">
      <c r="A722" s="307"/>
      <c r="B722" s="268"/>
      <c r="E722" s="269"/>
      <c r="F722" s="269"/>
      <c r="G722" s="269"/>
      <c r="H722" s="269"/>
      <c r="I722" s="269"/>
      <c r="J722" s="269"/>
      <c r="K722" s="269"/>
      <c r="L722" s="269"/>
    </row>
    <row r="723" spans="1:12">
      <c r="A723" s="307"/>
      <c r="B723" s="268"/>
      <c r="E723" s="269"/>
      <c r="F723" s="269"/>
      <c r="G723" s="269"/>
      <c r="H723" s="269"/>
      <c r="I723" s="269"/>
      <c r="J723" s="269"/>
      <c r="K723" s="269"/>
      <c r="L723" s="269"/>
    </row>
    <row r="724" spans="1:12">
      <c r="A724" s="307"/>
      <c r="B724" s="268"/>
      <c r="E724" s="269"/>
      <c r="F724" s="269"/>
      <c r="G724" s="269"/>
      <c r="H724" s="269"/>
      <c r="I724" s="269"/>
      <c r="J724" s="269"/>
      <c r="K724" s="269"/>
      <c r="L724" s="269"/>
    </row>
    <row r="725" spans="1:12">
      <c r="A725" s="307"/>
      <c r="B725" s="268"/>
      <c r="E725" s="269"/>
      <c r="F725" s="269"/>
      <c r="G725" s="269"/>
      <c r="H725" s="269"/>
      <c r="I725" s="269"/>
      <c r="J725" s="269"/>
      <c r="K725" s="269"/>
      <c r="L725" s="269"/>
    </row>
    <row r="726" spans="1:12">
      <c r="A726" s="307"/>
      <c r="B726" s="268"/>
      <c r="E726" s="269"/>
      <c r="F726" s="269"/>
      <c r="G726" s="269"/>
      <c r="H726" s="269"/>
      <c r="I726" s="269"/>
      <c r="J726" s="269"/>
      <c r="K726" s="269"/>
      <c r="L726" s="269"/>
    </row>
    <row r="727" spans="1:12">
      <c r="A727" s="307"/>
      <c r="B727" s="268"/>
      <c r="E727" s="269"/>
      <c r="F727" s="269"/>
      <c r="G727" s="269"/>
      <c r="H727" s="269"/>
      <c r="I727" s="269"/>
      <c r="J727" s="269"/>
      <c r="K727" s="269"/>
      <c r="L727" s="269"/>
    </row>
    <row r="728" spans="1:12">
      <c r="A728" s="307"/>
      <c r="B728" s="268"/>
      <c r="E728" s="269"/>
      <c r="F728" s="269"/>
      <c r="G728" s="269"/>
      <c r="H728" s="269"/>
      <c r="I728" s="269"/>
      <c r="J728" s="269"/>
      <c r="K728" s="269"/>
      <c r="L728" s="269"/>
    </row>
    <row r="729" spans="1:12">
      <c r="A729" s="307"/>
      <c r="B729" s="268"/>
      <c r="E729" s="269"/>
      <c r="F729" s="269"/>
      <c r="G729" s="269"/>
      <c r="H729" s="269"/>
      <c r="I729" s="269"/>
      <c r="J729" s="269"/>
      <c r="K729" s="269"/>
      <c r="L729" s="269"/>
    </row>
    <row r="730" spans="1:12">
      <c r="A730" s="307"/>
      <c r="B730" s="268"/>
      <c r="E730" s="269"/>
      <c r="F730" s="269"/>
      <c r="G730" s="269"/>
      <c r="H730" s="269"/>
      <c r="I730" s="269"/>
      <c r="J730" s="269"/>
      <c r="K730" s="269"/>
      <c r="L730" s="269"/>
    </row>
    <row r="731" spans="1:12">
      <c r="A731" s="307"/>
      <c r="B731" s="268"/>
      <c r="E731" s="269"/>
      <c r="F731" s="269"/>
      <c r="G731" s="269"/>
      <c r="H731" s="269"/>
      <c r="I731" s="269"/>
      <c r="J731" s="269"/>
      <c r="K731" s="269"/>
      <c r="L731" s="269"/>
    </row>
    <row r="732" spans="1:12">
      <c r="A732" s="307"/>
      <c r="B732" s="268"/>
      <c r="E732" s="269"/>
      <c r="F732" s="269"/>
      <c r="G732" s="269"/>
      <c r="H732" s="269"/>
      <c r="I732" s="269"/>
      <c r="J732" s="269"/>
      <c r="K732" s="269"/>
      <c r="L732" s="269"/>
    </row>
    <row r="733" spans="1:12">
      <c r="A733" s="307"/>
      <c r="B733" s="268"/>
      <c r="E733" s="269"/>
      <c r="F733" s="269"/>
      <c r="G733" s="269"/>
      <c r="H733" s="269"/>
      <c r="I733" s="269"/>
      <c r="J733" s="269"/>
      <c r="K733" s="269"/>
      <c r="L733" s="269"/>
    </row>
    <row r="734" spans="1:12">
      <c r="A734" s="307"/>
      <c r="B734" s="268"/>
      <c r="E734" s="269"/>
      <c r="F734" s="269"/>
      <c r="G734" s="269"/>
      <c r="H734" s="269"/>
      <c r="I734" s="269"/>
      <c r="J734" s="269"/>
      <c r="K734" s="269"/>
      <c r="L734" s="269"/>
    </row>
    <row r="735" spans="1:12">
      <c r="A735" s="307"/>
      <c r="B735" s="268"/>
      <c r="E735" s="269"/>
      <c r="F735" s="269"/>
      <c r="G735" s="269"/>
      <c r="H735" s="269"/>
      <c r="I735" s="269"/>
      <c r="J735" s="269"/>
      <c r="K735" s="269"/>
      <c r="L735" s="269"/>
    </row>
    <row r="736" spans="1:12">
      <c r="A736" s="307"/>
      <c r="B736" s="268"/>
      <c r="E736" s="269"/>
      <c r="F736" s="269"/>
      <c r="G736" s="269"/>
      <c r="H736" s="269"/>
      <c r="I736" s="269"/>
      <c r="J736" s="269"/>
      <c r="K736" s="269"/>
      <c r="L736" s="269"/>
    </row>
    <row r="737" spans="1:12">
      <c r="A737" s="307"/>
      <c r="B737" s="268"/>
      <c r="E737" s="269"/>
      <c r="F737" s="269"/>
      <c r="G737" s="269"/>
      <c r="H737" s="269"/>
      <c r="I737" s="269"/>
      <c r="J737" s="269"/>
      <c r="K737" s="269"/>
      <c r="L737" s="269"/>
    </row>
    <row r="738" spans="1:12">
      <c r="A738" s="307"/>
      <c r="B738" s="268"/>
      <c r="E738" s="269"/>
      <c r="F738" s="269"/>
      <c r="G738" s="269"/>
      <c r="H738" s="269"/>
      <c r="I738" s="269"/>
      <c r="J738" s="269"/>
      <c r="K738" s="269"/>
      <c r="L738" s="269"/>
    </row>
    <row r="739" spans="1:12">
      <c r="A739" s="307"/>
      <c r="B739" s="268"/>
      <c r="E739" s="269"/>
      <c r="F739" s="269"/>
      <c r="G739" s="269"/>
      <c r="H739" s="269"/>
      <c r="I739" s="269"/>
      <c r="J739" s="269"/>
      <c r="K739" s="269"/>
      <c r="L739" s="269"/>
    </row>
    <row r="740" spans="1:12">
      <c r="A740" s="307"/>
      <c r="B740" s="268"/>
      <c r="E740" s="269"/>
      <c r="F740" s="269"/>
      <c r="G740" s="269"/>
      <c r="H740" s="269"/>
      <c r="I740" s="269"/>
      <c r="J740" s="269"/>
      <c r="K740" s="269"/>
      <c r="L740" s="269"/>
    </row>
    <row r="741" spans="1:12">
      <c r="A741" s="307"/>
      <c r="B741" s="268"/>
      <c r="E741" s="269"/>
      <c r="F741" s="269"/>
      <c r="G741" s="269"/>
      <c r="H741" s="269"/>
      <c r="I741" s="269"/>
      <c r="J741" s="269"/>
      <c r="K741" s="269"/>
      <c r="L741" s="269"/>
    </row>
    <row r="742" spans="1:12">
      <c r="A742" s="307"/>
      <c r="B742" s="268"/>
      <c r="E742" s="269"/>
      <c r="F742" s="269"/>
      <c r="G742" s="269"/>
      <c r="H742" s="269"/>
      <c r="I742" s="269"/>
      <c r="J742" s="269"/>
      <c r="K742" s="269"/>
      <c r="L742" s="269"/>
    </row>
    <row r="743" spans="1:12">
      <c r="A743" s="307"/>
      <c r="B743" s="268"/>
      <c r="E743" s="269"/>
      <c r="F743" s="269"/>
      <c r="G743" s="269"/>
      <c r="H743" s="269"/>
      <c r="I743" s="269"/>
      <c r="J743" s="269"/>
      <c r="K743" s="269"/>
      <c r="L743" s="269"/>
    </row>
    <row r="744" spans="1:12">
      <c r="A744" s="307"/>
      <c r="B744" s="268"/>
      <c r="E744" s="269"/>
      <c r="F744" s="269"/>
      <c r="G744" s="269"/>
      <c r="H744" s="269"/>
      <c r="I744" s="269"/>
      <c r="J744" s="269"/>
      <c r="K744" s="269"/>
      <c r="L744" s="269"/>
    </row>
    <row r="745" spans="1:12">
      <c r="A745" s="307"/>
      <c r="B745" s="268"/>
      <c r="E745" s="269"/>
      <c r="F745" s="269"/>
      <c r="G745" s="269"/>
      <c r="H745" s="269"/>
      <c r="I745" s="269"/>
      <c r="J745" s="269"/>
      <c r="K745" s="269"/>
      <c r="L745" s="269"/>
    </row>
    <row r="746" spans="1:12">
      <c r="A746" s="307"/>
      <c r="B746" s="268"/>
      <c r="E746" s="269"/>
      <c r="F746" s="269"/>
      <c r="G746" s="269"/>
      <c r="H746" s="269"/>
      <c r="I746" s="269"/>
      <c r="J746" s="269"/>
      <c r="K746" s="269"/>
      <c r="L746" s="269"/>
    </row>
    <row r="747" spans="1:12">
      <c r="A747" s="307"/>
      <c r="B747" s="268"/>
      <c r="E747" s="269"/>
      <c r="F747" s="269"/>
      <c r="G747" s="269"/>
      <c r="H747" s="269"/>
      <c r="I747" s="269"/>
      <c r="J747" s="269"/>
      <c r="K747" s="269"/>
      <c r="L747" s="269"/>
    </row>
    <row r="748" spans="1:12">
      <c r="A748" s="307"/>
      <c r="B748" s="268"/>
      <c r="E748" s="269"/>
      <c r="F748" s="269"/>
      <c r="G748" s="269"/>
      <c r="H748" s="269"/>
      <c r="I748" s="269"/>
      <c r="J748" s="269"/>
      <c r="K748" s="269"/>
      <c r="L748" s="269"/>
    </row>
    <row r="749" spans="1:12">
      <c r="A749" s="307"/>
      <c r="B749" s="268"/>
      <c r="E749" s="269"/>
      <c r="F749" s="269"/>
      <c r="G749" s="269"/>
      <c r="H749" s="269"/>
      <c r="I749" s="269"/>
      <c r="J749" s="269"/>
      <c r="K749" s="269"/>
      <c r="L749" s="269"/>
    </row>
    <row r="750" spans="1:12">
      <c r="A750" s="307"/>
      <c r="B750" s="268"/>
      <c r="E750" s="269"/>
      <c r="F750" s="269"/>
      <c r="G750" s="269"/>
      <c r="H750" s="269"/>
      <c r="I750" s="269"/>
      <c r="J750" s="269"/>
      <c r="K750" s="269"/>
      <c r="L750" s="269"/>
    </row>
    <row r="751" spans="1:12">
      <c r="A751" s="307"/>
      <c r="B751" s="268"/>
      <c r="E751" s="269"/>
      <c r="F751" s="269"/>
      <c r="G751" s="269"/>
      <c r="H751" s="269"/>
      <c r="I751" s="269"/>
      <c r="J751" s="269"/>
      <c r="K751" s="269"/>
      <c r="L751" s="269"/>
    </row>
    <row r="752" spans="1:12">
      <c r="A752" s="307"/>
      <c r="B752" s="268"/>
      <c r="E752" s="269"/>
      <c r="F752" s="269"/>
      <c r="G752" s="269"/>
      <c r="H752" s="269"/>
      <c r="I752" s="269"/>
      <c r="J752" s="269"/>
      <c r="K752" s="269"/>
      <c r="L752" s="269"/>
    </row>
    <row r="753" spans="1:12">
      <c r="A753" s="307"/>
      <c r="B753" s="268"/>
      <c r="E753" s="269"/>
      <c r="F753" s="269"/>
      <c r="G753" s="269"/>
      <c r="H753" s="269"/>
      <c r="I753" s="269"/>
      <c r="J753" s="269"/>
      <c r="K753" s="269"/>
      <c r="L753" s="269"/>
    </row>
    <row r="754" spans="1:12">
      <c r="A754" s="307"/>
      <c r="B754" s="268"/>
      <c r="E754" s="269"/>
      <c r="F754" s="269"/>
      <c r="G754" s="269"/>
      <c r="H754" s="269"/>
      <c r="I754" s="269"/>
      <c r="J754" s="269"/>
      <c r="K754" s="269"/>
      <c r="L754" s="269"/>
    </row>
    <row r="755" spans="1:12">
      <c r="A755" s="307"/>
      <c r="B755" s="268"/>
      <c r="E755" s="269"/>
      <c r="F755" s="269"/>
      <c r="G755" s="269"/>
      <c r="H755" s="269"/>
      <c r="I755" s="269"/>
      <c r="J755" s="269"/>
      <c r="K755" s="269"/>
      <c r="L755" s="269"/>
    </row>
    <row r="756" spans="1:12">
      <c r="A756" s="307"/>
      <c r="B756" s="268"/>
      <c r="E756" s="269"/>
      <c r="F756" s="269"/>
      <c r="G756" s="269"/>
      <c r="H756" s="269"/>
      <c r="I756" s="269"/>
      <c r="J756" s="269"/>
      <c r="K756" s="269"/>
      <c r="L756" s="269"/>
    </row>
    <row r="757" spans="1:12">
      <c r="A757" s="307"/>
      <c r="B757" s="268"/>
      <c r="E757" s="269"/>
      <c r="F757" s="269"/>
      <c r="G757" s="269"/>
      <c r="H757" s="269"/>
      <c r="I757" s="269"/>
      <c r="J757" s="269"/>
      <c r="K757" s="269"/>
      <c r="L757" s="269"/>
    </row>
    <row r="758" spans="1:12">
      <c r="A758" s="307"/>
      <c r="B758" s="268"/>
      <c r="E758" s="269"/>
      <c r="F758" s="269"/>
      <c r="G758" s="269"/>
      <c r="H758" s="269"/>
      <c r="I758" s="269"/>
      <c r="J758" s="269"/>
      <c r="K758" s="269"/>
      <c r="L758" s="269"/>
    </row>
    <row r="759" spans="1:12">
      <c r="A759" s="307"/>
      <c r="B759" s="268"/>
      <c r="E759" s="269"/>
      <c r="F759" s="269"/>
      <c r="G759" s="269"/>
      <c r="H759" s="269"/>
      <c r="I759" s="269"/>
      <c r="J759" s="269"/>
      <c r="K759" s="269"/>
      <c r="L759" s="269"/>
    </row>
    <row r="760" spans="1:12">
      <c r="A760" s="307"/>
      <c r="B760" s="268"/>
      <c r="E760" s="269"/>
      <c r="F760" s="269"/>
      <c r="G760" s="269"/>
      <c r="H760" s="269"/>
      <c r="I760" s="269"/>
      <c r="J760" s="269"/>
      <c r="K760" s="269"/>
      <c r="L760" s="269"/>
    </row>
    <row r="761" spans="1:12">
      <c r="A761" s="307"/>
      <c r="B761" s="268"/>
      <c r="E761" s="269"/>
      <c r="F761" s="269"/>
      <c r="G761" s="269"/>
      <c r="H761" s="269"/>
      <c r="I761" s="269"/>
      <c r="J761" s="269"/>
      <c r="K761" s="269"/>
      <c r="L761" s="269"/>
    </row>
    <row r="762" spans="1:12">
      <c r="A762" s="307"/>
      <c r="B762" s="268"/>
      <c r="E762" s="269"/>
      <c r="F762" s="269"/>
      <c r="G762" s="269"/>
      <c r="H762" s="269"/>
      <c r="I762" s="269"/>
      <c r="J762" s="269"/>
      <c r="K762" s="269"/>
      <c r="L762" s="269"/>
    </row>
    <row r="763" spans="1:12">
      <c r="A763" s="307"/>
      <c r="B763" s="268"/>
      <c r="E763" s="269"/>
      <c r="F763" s="269"/>
      <c r="G763" s="269"/>
      <c r="H763" s="269"/>
      <c r="I763" s="269"/>
      <c r="J763" s="269"/>
      <c r="K763" s="269"/>
      <c r="L763" s="269"/>
    </row>
    <row r="764" spans="1:12">
      <c r="A764" s="307"/>
      <c r="B764" s="268"/>
      <c r="E764" s="269"/>
      <c r="F764" s="269"/>
      <c r="G764" s="269"/>
      <c r="H764" s="269"/>
      <c r="I764" s="269"/>
      <c r="J764" s="269"/>
      <c r="K764" s="269"/>
      <c r="L764" s="269"/>
    </row>
    <row r="765" spans="1:12">
      <c r="A765" s="307"/>
      <c r="B765" s="268"/>
      <c r="E765" s="269"/>
      <c r="F765" s="269"/>
      <c r="G765" s="269"/>
      <c r="H765" s="269"/>
      <c r="I765" s="269"/>
      <c r="J765" s="269"/>
      <c r="K765" s="269"/>
      <c r="L765" s="269"/>
    </row>
    <row r="766" spans="1:12">
      <c r="A766" s="307"/>
      <c r="B766" s="268"/>
      <c r="E766" s="269"/>
      <c r="F766" s="269"/>
      <c r="G766" s="269"/>
      <c r="H766" s="269"/>
      <c r="I766" s="269"/>
      <c r="J766" s="269"/>
      <c r="K766" s="269"/>
      <c r="L766" s="269"/>
    </row>
    <row r="767" spans="1:12">
      <c r="A767" s="307"/>
      <c r="B767" s="268"/>
      <c r="E767" s="269"/>
      <c r="F767" s="269"/>
      <c r="G767" s="269"/>
      <c r="H767" s="269"/>
      <c r="I767" s="269"/>
      <c r="J767" s="269"/>
      <c r="K767" s="269"/>
      <c r="L767" s="269"/>
    </row>
    <row r="768" spans="1:12">
      <c r="A768" s="307"/>
      <c r="B768" s="268"/>
      <c r="E768" s="269"/>
      <c r="F768" s="269"/>
      <c r="G768" s="269"/>
      <c r="H768" s="269"/>
      <c r="I768" s="269"/>
      <c r="J768" s="269"/>
      <c r="K768" s="269"/>
      <c r="L768" s="269"/>
    </row>
    <row r="769" spans="1:12">
      <c r="A769" s="307"/>
      <c r="B769" s="268"/>
      <c r="E769" s="269"/>
      <c r="F769" s="269"/>
      <c r="G769" s="269"/>
      <c r="H769" s="269"/>
      <c r="I769" s="269"/>
      <c r="J769" s="269"/>
      <c r="K769" s="269"/>
      <c r="L769" s="269"/>
    </row>
    <row r="770" spans="1:12">
      <c r="A770" s="307"/>
      <c r="B770" s="268"/>
      <c r="E770" s="269"/>
      <c r="F770" s="269"/>
      <c r="G770" s="269"/>
      <c r="H770" s="269"/>
      <c r="I770" s="269"/>
      <c r="J770" s="269"/>
      <c r="K770" s="269"/>
      <c r="L770" s="269"/>
    </row>
    <row r="771" spans="1:12">
      <c r="A771" s="307"/>
      <c r="B771" s="268"/>
      <c r="E771" s="269"/>
      <c r="F771" s="269"/>
      <c r="G771" s="269"/>
      <c r="H771" s="269"/>
      <c r="I771" s="269"/>
      <c r="J771" s="269"/>
      <c r="K771" s="269"/>
      <c r="L771" s="269"/>
    </row>
    <row r="772" spans="1:12">
      <c r="A772" s="307"/>
      <c r="B772" s="268"/>
      <c r="E772" s="269"/>
      <c r="F772" s="269"/>
      <c r="G772" s="269"/>
      <c r="H772" s="269"/>
      <c r="I772" s="269"/>
      <c r="J772" s="269"/>
      <c r="K772" s="269"/>
      <c r="L772" s="269"/>
    </row>
    <row r="773" spans="1:12">
      <c r="A773" s="307"/>
      <c r="B773" s="268"/>
      <c r="E773" s="269"/>
      <c r="F773" s="269"/>
      <c r="G773" s="269"/>
      <c r="H773" s="269"/>
      <c r="I773" s="269"/>
      <c r="J773" s="269"/>
      <c r="K773" s="269"/>
      <c r="L773" s="269"/>
    </row>
    <row r="774" spans="1:12">
      <c r="A774" s="307"/>
      <c r="B774" s="268"/>
      <c r="E774" s="269"/>
      <c r="F774" s="269"/>
      <c r="G774" s="269"/>
      <c r="H774" s="269"/>
      <c r="I774" s="269"/>
      <c r="J774" s="269"/>
      <c r="K774" s="269"/>
      <c r="L774" s="269"/>
    </row>
    <row r="775" spans="1:12">
      <c r="A775" s="307"/>
      <c r="B775" s="268"/>
      <c r="E775" s="269"/>
      <c r="F775" s="269"/>
      <c r="G775" s="269"/>
      <c r="H775" s="269"/>
      <c r="I775" s="269"/>
      <c r="J775" s="269"/>
      <c r="K775" s="269"/>
      <c r="L775" s="269"/>
    </row>
    <row r="776" spans="1:12">
      <c r="A776" s="307"/>
      <c r="B776" s="268"/>
      <c r="E776" s="269"/>
      <c r="F776" s="269"/>
      <c r="G776" s="269"/>
      <c r="H776" s="269"/>
      <c r="I776" s="269"/>
      <c r="J776" s="269"/>
      <c r="K776" s="269"/>
      <c r="L776" s="269"/>
    </row>
    <row r="777" spans="1:12">
      <c r="A777" s="307"/>
      <c r="B777" s="268"/>
      <c r="E777" s="269"/>
      <c r="F777" s="269"/>
      <c r="G777" s="269"/>
      <c r="H777" s="269"/>
      <c r="I777" s="269"/>
      <c r="J777" s="269"/>
      <c r="K777" s="269"/>
      <c r="L777" s="269"/>
    </row>
    <row r="778" spans="1:12">
      <c r="A778" s="307"/>
      <c r="B778" s="268"/>
      <c r="E778" s="269"/>
      <c r="F778" s="269"/>
      <c r="G778" s="269"/>
      <c r="H778" s="269"/>
      <c r="I778" s="269"/>
      <c r="J778" s="269"/>
      <c r="K778" s="269"/>
      <c r="L778" s="269"/>
    </row>
    <row r="779" spans="1:12">
      <c r="A779" s="307"/>
      <c r="B779" s="268"/>
      <c r="E779" s="269"/>
      <c r="F779" s="269"/>
      <c r="G779" s="269"/>
      <c r="H779" s="269"/>
      <c r="I779" s="269"/>
      <c r="J779" s="269"/>
      <c r="K779" s="269"/>
      <c r="L779" s="269"/>
    </row>
    <row r="780" spans="1:12">
      <c r="A780" s="307"/>
      <c r="B780" s="268"/>
      <c r="E780" s="269"/>
      <c r="F780" s="269"/>
      <c r="G780" s="269"/>
      <c r="H780" s="269"/>
      <c r="I780" s="269"/>
      <c r="J780" s="269"/>
      <c r="K780" s="269"/>
      <c r="L780" s="269"/>
    </row>
    <row r="781" spans="1:12">
      <c r="A781" s="307"/>
      <c r="B781" s="268"/>
      <c r="E781" s="269"/>
      <c r="F781" s="269"/>
      <c r="G781" s="269"/>
      <c r="H781" s="269"/>
      <c r="I781" s="269"/>
      <c r="J781" s="269"/>
      <c r="K781" s="269"/>
      <c r="L781" s="269"/>
    </row>
    <row r="782" spans="1:12">
      <c r="A782" s="307"/>
      <c r="B782" s="268"/>
      <c r="E782" s="269"/>
      <c r="F782" s="269"/>
      <c r="G782" s="269"/>
      <c r="H782" s="269"/>
      <c r="I782" s="269"/>
      <c r="J782" s="269"/>
      <c r="K782" s="269"/>
      <c r="L782" s="269"/>
    </row>
    <row r="783" spans="1:12">
      <c r="A783" s="307"/>
      <c r="B783" s="268"/>
      <c r="E783" s="269"/>
      <c r="F783" s="269"/>
      <c r="G783" s="269"/>
      <c r="H783" s="269"/>
      <c r="I783" s="269"/>
      <c r="J783" s="269"/>
      <c r="K783" s="269"/>
      <c r="L783" s="269"/>
    </row>
    <row r="784" spans="1:12">
      <c r="A784" s="307"/>
      <c r="B784" s="268"/>
      <c r="E784" s="269"/>
      <c r="F784" s="269"/>
      <c r="G784" s="269"/>
      <c r="H784" s="269"/>
      <c r="I784" s="269"/>
      <c r="J784" s="269"/>
      <c r="K784" s="269"/>
      <c r="L784" s="269"/>
    </row>
    <row r="785" spans="1:12">
      <c r="A785" s="307"/>
      <c r="B785" s="268"/>
      <c r="E785" s="269"/>
      <c r="F785" s="269"/>
      <c r="G785" s="269"/>
      <c r="H785" s="269"/>
      <c r="I785" s="269"/>
      <c r="J785" s="269"/>
      <c r="K785" s="269"/>
      <c r="L785" s="269"/>
    </row>
    <row r="786" spans="1:12">
      <c r="A786" s="307"/>
      <c r="B786" s="268"/>
      <c r="E786" s="269"/>
      <c r="F786" s="269"/>
      <c r="G786" s="269"/>
      <c r="H786" s="269"/>
      <c r="I786" s="269"/>
      <c r="J786" s="269"/>
      <c r="K786" s="269"/>
      <c r="L786" s="269"/>
    </row>
    <row r="787" spans="1:12">
      <c r="A787" s="307"/>
      <c r="B787" s="268"/>
      <c r="E787" s="269"/>
      <c r="F787" s="269"/>
      <c r="G787" s="269"/>
      <c r="H787" s="269"/>
      <c r="I787" s="269"/>
      <c r="J787" s="269"/>
      <c r="K787" s="269"/>
      <c r="L787" s="269"/>
    </row>
    <row r="788" spans="1:12">
      <c r="A788" s="307"/>
      <c r="B788" s="268"/>
      <c r="E788" s="269"/>
      <c r="F788" s="269"/>
      <c r="G788" s="269"/>
      <c r="H788" s="269"/>
      <c r="I788" s="269"/>
      <c r="J788" s="269"/>
      <c r="K788" s="269"/>
      <c r="L788" s="269"/>
    </row>
    <row r="789" spans="1:12">
      <c r="A789" s="307"/>
      <c r="B789" s="268"/>
      <c r="E789" s="269"/>
      <c r="F789" s="269"/>
      <c r="G789" s="269"/>
      <c r="H789" s="269"/>
      <c r="I789" s="269"/>
      <c r="J789" s="269"/>
      <c r="K789" s="269"/>
      <c r="L789" s="269"/>
    </row>
    <row r="790" spans="1:12">
      <c r="A790" s="307"/>
      <c r="B790" s="268"/>
      <c r="E790" s="269"/>
      <c r="F790" s="269"/>
      <c r="G790" s="269"/>
      <c r="H790" s="269"/>
      <c r="I790" s="269"/>
      <c r="J790" s="269"/>
      <c r="K790" s="269"/>
      <c r="L790" s="269"/>
    </row>
    <row r="791" spans="1:12">
      <c r="A791" s="307"/>
      <c r="B791" s="268"/>
      <c r="E791" s="269"/>
      <c r="F791" s="269"/>
      <c r="G791" s="269"/>
      <c r="H791" s="269"/>
      <c r="I791" s="269"/>
      <c r="J791" s="269"/>
      <c r="K791" s="269"/>
      <c r="L791" s="269"/>
    </row>
    <row r="792" spans="1:12">
      <c r="A792" s="307"/>
      <c r="B792" s="268"/>
      <c r="E792" s="269"/>
      <c r="F792" s="269"/>
      <c r="G792" s="269"/>
      <c r="H792" s="269"/>
      <c r="I792" s="269"/>
      <c r="J792" s="269"/>
      <c r="K792" s="269"/>
      <c r="L792" s="269"/>
    </row>
    <row r="793" spans="1:12">
      <c r="A793" s="307"/>
      <c r="B793" s="268"/>
      <c r="E793" s="269"/>
      <c r="F793" s="269"/>
      <c r="G793" s="269"/>
      <c r="H793" s="269"/>
      <c r="I793" s="269"/>
      <c r="J793" s="269"/>
      <c r="K793" s="269"/>
      <c r="L793" s="269"/>
    </row>
    <row r="794" spans="1:12">
      <c r="A794" s="307"/>
      <c r="B794" s="268"/>
      <c r="E794" s="269"/>
      <c r="F794" s="269"/>
      <c r="G794" s="269"/>
      <c r="H794" s="269"/>
      <c r="I794" s="269"/>
      <c r="J794" s="269"/>
      <c r="K794" s="269"/>
      <c r="L794" s="269"/>
    </row>
    <row r="795" spans="1:12">
      <c r="A795" s="307"/>
      <c r="B795" s="268"/>
      <c r="E795" s="269"/>
      <c r="F795" s="269"/>
      <c r="G795" s="269"/>
      <c r="H795" s="269"/>
      <c r="I795" s="269"/>
      <c r="J795" s="269"/>
      <c r="K795" s="269"/>
      <c r="L795" s="269"/>
    </row>
    <row r="796" spans="1:12">
      <c r="A796" s="307"/>
      <c r="B796" s="268"/>
      <c r="E796" s="269"/>
      <c r="F796" s="269"/>
      <c r="G796" s="269"/>
      <c r="H796" s="269"/>
      <c r="I796" s="269"/>
      <c r="J796" s="269"/>
      <c r="K796" s="269"/>
      <c r="L796" s="269"/>
    </row>
    <row r="797" spans="1:12">
      <c r="A797" s="307"/>
      <c r="B797" s="268"/>
      <c r="E797" s="269"/>
      <c r="F797" s="269"/>
      <c r="G797" s="269"/>
      <c r="H797" s="269"/>
      <c r="I797" s="269"/>
      <c r="J797" s="269"/>
      <c r="K797" s="269"/>
      <c r="L797" s="269"/>
    </row>
    <row r="798" spans="1:12">
      <c r="A798" s="307"/>
      <c r="B798" s="268"/>
      <c r="E798" s="269"/>
      <c r="F798" s="269"/>
      <c r="G798" s="269"/>
      <c r="H798" s="269"/>
      <c r="I798" s="269"/>
      <c r="J798" s="269"/>
      <c r="K798" s="269"/>
      <c r="L798" s="269"/>
    </row>
    <row r="799" spans="1:12">
      <c r="A799" s="307"/>
      <c r="B799" s="268"/>
      <c r="E799" s="269"/>
      <c r="F799" s="269"/>
      <c r="G799" s="269"/>
      <c r="H799" s="269"/>
      <c r="I799" s="269"/>
      <c r="J799" s="269"/>
      <c r="K799" s="269"/>
      <c r="L799" s="269"/>
    </row>
    <row r="800" spans="1:12">
      <c r="A800" s="307"/>
      <c r="B800" s="268"/>
      <c r="E800" s="269"/>
      <c r="F800" s="269"/>
      <c r="G800" s="269"/>
      <c r="H800" s="269"/>
      <c r="I800" s="269"/>
      <c r="J800" s="269"/>
      <c r="K800" s="269"/>
      <c r="L800" s="269"/>
    </row>
    <row r="801" spans="1:12">
      <c r="A801" s="307"/>
      <c r="B801" s="268"/>
      <c r="E801" s="269"/>
      <c r="F801" s="269"/>
      <c r="G801" s="269"/>
      <c r="H801" s="269"/>
      <c r="I801" s="269"/>
      <c r="J801" s="269"/>
      <c r="K801" s="269"/>
      <c r="L801" s="269"/>
    </row>
    <row r="802" spans="1:12">
      <c r="A802" s="307"/>
      <c r="B802" s="268"/>
      <c r="E802" s="269"/>
      <c r="F802" s="269"/>
      <c r="G802" s="269"/>
      <c r="H802" s="269"/>
      <c r="I802" s="269"/>
      <c r="J802" s="269"/>
      <c r="K802" s="269"/>
      <c r="L802" s="269"/>
    </row>
    <row r="803" spans="1:12">
      <c r="A803" s="307"/>
      <c r="B803" s="268"/>
      <c r="E803" s="269"/>
      <c r="F803" s="269"/>
      <c r="G803" s="269"/>
      <c r="H803" s="269"/>
      <c r="I803" s="269"/>
      <c r="J803" s="269"/>
      <c r="K803" s="269"/>
      <c r="L803" s="269"/>
    </row>
    <row r="804" spans="1:12">
      <c r="A804" s="307"/>
      <c r="B804" s="268"/>
      <c r="E804" s="269"/>
      <c r="F804" s="269"/>
      <c r="G804" s="269"/>
      <c r="H804" s="269"/>
      <c r="I804" s="269"/>
      <c r="J804" s="269"/>
      <c r="K804" s="269"/>
      <c r="L804" s="269"/>
    </row>
    <row r="805" spans="1:12">
      <c r="A805" s="307"/>
      <c r="B805" s="268"/>
      <c r="E805" s="269"/>
      <c r="F805" s="269"/>
      <c r="G805" s="269"/>
      <c r="H805" s="269"/>
      <c r="I805" s="269"/>
      <c r="J805" s="269"/>
      <c r="K805" s="269"/>
      <c r="L805" s="269"/>
    </row>
    <row r="806" spans="1:12">
      <c r="A806" s="307"/>
      <c r="B806" s="268"/>
      <c r="E806" s="269"/>
      <c r="F806" s="269"/>
      <c r="G806" s="269"/>
      <c r="H806" s="269"/>
      <c r="I806" s="269"/>
      <c r="J806" s="269"/>
      <c r="K806" s="269"/>
      <c r="L806" s="269"/>
    </row>
    <row r="807" spans="1:12">
      <c r="A807" s="307"/>
      <c r="B807" s="268"/>
      <c r="E807" s="269"/>
      <c r="F807" s="269"/>
      <c r="G807" s="269"/>
      <c r="H807" s="269"/>
      <c r="I807" s="269"/>
      <c r="J807" s="269"/>
      <c r="K807" s="269"/>
      <c r="L807" s="269"/>
    </row>
    <row r="808" spans="1:12">
      <c r="A808" s="307"/>
      <c r="B808" s="268"/>
      <c r="E808" s="269"/>
      <c r="F808" s="269"/>
      <c r="G808" s="269"/>
      <c r="H808" s="269"/>
      <c r="I808" s="269"/>
      <c r="J808" s="269"/>
      <c r="K808" s="269"/>
      <c r="L808" s="269"/>
    </row>
    <row r="809" spans="1:12">
      <c r="A809" s="307"/>
      <c r="B809" s="268"/>
      <c r="E809" s="269"/>
      <c r="F809" s="269"/>
      <c r="G809" s="269"/>
      <c r="H809" s="269"/>
      <c r="I809" s="269"/>
      <c r="J809" s="269"/>
      <c r="K809" s="269"/>
      <c r="L809" s="269"/>
    </row>
    <row r="810" spans="1:12">
      <c r="A810" s="307"/>
      <c r="B810" s="268"/>
      <c r="E810" s="269"/>
      <c r="F810" s="269"/>
      <c r="G810" s="269"/>
      <c r="H810" s="269"/>
      <c r="I810" s="269"/>
      <c r="J810" s="269"/>
      <c r="K810" s="269"/>
      <c r="L810" s="269"/>
    </row>
    <row r="811" spans="1:12">
      <c r="A811" s="307"/>
      <c r="B811" s="268"/>
      <c r="E811" s="269"/>
      <c r="F811" s="269"/>
      <c r="G811" s="269"/>
      <c r="H811" s="269"/>
      <c r="I811" s="269"/>
      <c r="J811" s="269"/>
      <c r="K811" s="269"/>
      <c r="L811" s="269"/>
    </row>
    <row r="812" spans="1:12">
      <c r="A812" s="307"/>
      <c r="B812" s="268"/>
      <c r="E812" s="269"/>
      <c r="F812" s="269"/>
      <c r="G812" s="269"/>
      <c r="H812" s="269"/>
      <c r="I812" s="269"/>
      <c r="J812" s="269"/>
      <c r="K812" s="269"/>
      <c r="L812" s="269"/>
    </row>
    <row r="813" spans="1:12">
      <c r="A813" s="307"/>
      <c r="B813" s="268"/>
      <c r="E813" s="269"/>
      <c r="F813" s="269"/>
      <c r="G813" s="269"/>
      <c r="H813" s="269"/>
      <c r="I813" s="269"/>
      <c r="J813" s="269"/>
      <c r="K813" s="269"/>
      <c r="L813" s="269"/>
    </row>
    <row r="814" spans="1:12">
      <c r="A814" s="307"/>
      <c r="B814" s="268"/>
      <c r="E814" s="269"/>
      <c r="F814" s="269"/>
      <c r="G814" s="269"/>
      <c r="H814" s="269"/>
      <c r="I814" s="269"/>
      <c r="J814" s="269"/>
      <c r="K814" s="269"/>
      <c r="L814" s="269"/>
    </row>
    <row r="815" spans="1:12">
      <c r="A815" s="307"/>
      <c r="B815" s="268"/>
      <c r="E815" s="269"/>
      <c r="F815" s="269"/>
      <c r="G815" s="269"/>
      <c r="H815" s="269"/>
      <c r="I815" s="269"/>
      <c r="J815" s="269"/>
      <c r="K815" s="269"/>
      <c r="L815" s="269"/>
    </row>
    <row r="816" spans="1:12">
      <c r="A816" s="307"/>
      <c r="B816" s="268"/>
      <c r="E816" s="269"/>
      <c r="F816" s="269"/>
      <c r="G816" s="269"/>
      <c r="H816" s="269"/>
      <c r="I816" s="269"/>
      <c r="J816" s="269"/>
      <c r="K816" s="269"/>
      <c r="L816" s="269"/>
    </row>
    <row r="817" spans="1:12">
      <c r="A817" s="307"/>
      <c r="B817" s="268"/>
      <c r="E817" s="269"/>
      <c r="F817" s="269"/>
      <c r="G817" s="269"/>
      <c r="H817" s="269"/>
      <c r="I817" s="269"/>
      <c r="J817" s="269"/>
      <c r="K817" s="269"/>
      <c r="L817" s="269"/>
    </row>
    <row r="818" spans="1:12">
      <c r="A818" s="307"/>
      <c r="B818" s="268"/>
      <c r="E818" s="269"/>
      <c r="F818" s="269"/>
      <c r="G818" s="269"/>
      <c r="H818" s="269"/>
      <c r="I818" s="269"/>
      <c r="J818" s="269"/>
      <c r="K818" s="269"/>
      <c r="L818" s="269"/>
    </row>
    <row r="819" spans="1:12">
      <c r="A819" s="307"/>
      <c r="B819" s="268"/>
      <c r="E819" s="269"/>
      <c r="F819" s="269"/>
      <c r="G819" s="269"/>
      <c r="H819" s="269"/>
      <c r="I819" s="269"/>
      <c r="J819" s="269"/>
      <c r="K819" s="269"/>
      <c r="L819" s="269"/>
    </row>
    <row r="820" spans="1:12">
      <c r="A820" s="307"/>
      <c r="B820" s="268"/>
      <c r="E820" s="269"/>
      <c r="F820" s="269"/>
      <c r="G820" s="269"/>
      <c r="H820" s="269"/>
      <c r="I820" s="269"/>
      <c r="J820" s="269"/>
      <c r="K820" s="269"/>
      <c r="L820" s="269"/>
    </row>
    <row r="821" spans="1:12">
      <c r="A821" s="307"/>
      <c r="B821" s="268"/>
      <c r="E821" s="269"/>
      <c r="F821" s="269"/>
      <c r="G821" s="269"/>
      <c r="H821" s="269"/>
      <c r="I821" s="269"/>
      <c r="J821" s="269"/>
      <c r="K821" s="269"/>
      <c r="L821" s="269"/>
    </row>
    <row r="822" spans="1:12">
      <c r="A822" s="307"/>
      <c r="B822" s="268"/>
      <c r="E822" s="269"/>
      <c r="F822" s="269"/>
      <c r="G822" s="269"/>
      <c r="H822" s="269"/>
      <c r="I822" s="269"/>
      <c r="J822" s="269"/>
      <c r="K822" s="269"/>
      <c r="L822" s="269"/>
    </row>
    <row r="823" spans="1:12">
      <c r="A823" s="307"/>
      <c r="B823" s="268"/>
      <c r="E823" s="269"/>
      <c r="F823" s="269"/>
      <c r="G823" s="269"/>
      <c r="H823" s="269"/>
      <c r="I823" s="269"/>
      <c r="J823" s="269"/>
      <c r="K823" s="269"/>
      <c r="L823" s="269"/>
    </row>
    <row r="824" spans="1:12">
      <c r="A824" s="307"/>
      <c r="B824" s="268"/>
      <c r="E824" s="269"/>
      <c r="F824" s="269"/>
      <c r="G824" s="269"/>
      <c r="H824" s="269"/>
      <c r="I824" s="269"/>
      <c r="J824" s="269"/>
      <c r="K824" s="269"/>
      <c r="L824" s="269"/>
    </row>
    <row r="825" spans="1:12">
      <c r="A825" s="307"/>
      <c r="B825" s="268"/>
      <c r="E825" s="269"/>
      <c r="F825" s="269"/>
      <c r="G825" s="269"/>
      <c r="H825" s="269"/>
      <c r="I825" s="269"/>
      <c r="J825" s="269"/>
      <c r="K825" s="269"/>
      <c r="L825" s="269"/>
    </row>
    <row r="826" spans="1:12">
      <c r="A826" s="307"/>
      <c r="B826" s="268"/>
      <c r="E826" s="269"/>
      <c r="F826" s="269"/>
      <c r="G826" s="269"/>
      <c r="H826" s="269"/>
      <c r="I826" s="269"/>
      <c r="J826" s="269"/>
      <c r="K826" s="269"/>
      <c r="L826" s="269"/>
    </row>
    <row r="827" spans="1:12">
      <c r="A827" s="307"/>
      <c r="B827" s="268"/>
      <c r="E827" s="269"/>
      <c r="F827" s="269"/>
      <c r="G827" s="269"/>
      <c r="H827" s="269"/>
      <c r="I827" s="269"/>
      <c r="J827" s="269"/>
      <c r="K827" s="269"/>
      <c r="L827" s="269"/>
    </row>
    <row r="828" spans="1:12">
      <c r="A828" s="307"/>
      <c r="B828" s="268"/>
      <c r="E828" s="269"/>
      <c r="F828" s="269"/>
      <c r="G828" s="269"/>
      <c r="H828" s="269"/>
      <c r="I828" s="269"/>
      <c r="J828" s="269"/>
      <c r="K828" s="269"/>
      <c r="L828" s="269"/>
    </row>
    <row r="829" spans="1:12">
      <c r="A829" s="307"/>
      <c r="B829" s="268"/>
      <c r="E829" s="269"/>
      <c r="F829" s="269"/>
      <c r="G829" s="269"/>
      <c r="H829" s="269"/>
      <c r="I829" s="269"/>
      <c r="J829" s="269"/>
      <c r="K829" s="269"/>
      <c r="L829" s="269"/>
    </row>
    <row r="830" spans="1:12">
      <c r="A830" s="307"/>
      <c r="B830" s="268"/>
      <c r="E830" s="269"/>
      <c r="F830" s="269"/>
      <c r="G830" s="269"/>
      <c r="H830" s="269"/>
      <c r="I830" s="269"/>
      <c r="J830" s="269"/>
      <c r="K830" s="269"/>
      <c r="L830" s="269"/>
    </row>
    <row r="831" spans="1:12">
      <c r="A831" s="307"/>
      <c r="B831" s="268"/>
      <c r="E831" s="269"/>
      <c r="F831" s="269"/>
      <c r="G831" s="269"/>
      <c r="H831" s="269"/>
      <c r="I831" s="269"/>
      <c r="J831" s="269"/>
      <c r="K831" s="269"/>
      <c r="L831" s="269"/>
    </row>
    <row r="832" spans="1:12">
      <c r="A832" s="307"/>
      <c r="B832" s="268"/>
      <c r="E832" s="269"/>
      <c r="F832" s="269"/>
      <c r="G832" s="269"/>
      <c r="H832" s="269"/>
      <c r="I832" s="269"/>
      <c r="J832" s="269"/>
      <c r="K832" s="269"/>
      <c r="L832" s="269"/>
    </row>
    <row r="833" spans="1:12">
      <c r="A833" s="307"/>
      <c r="B833" s="268"/>
      <c r="E833" s="269"/>
      <c r="F833" s="269"/>
      <c r="G833" s="269"/>
      <c r="H833" s="269"/>
      <c r="I833" s="269"/>
      <c r="J833" s="269"/>
      <c r="K833" s="269"/>
      <c r="L833" s="269"/>
    </row>
    <row r="834" spans="1:12">
      <c r="A834" s="307"/>
      <c r="B834" s="268"/>
      <c r="E834" s="269"/>
      <c r="F834" s="269"/>
      <c r="G834" s="269"/>
      <c r="H834" s="269"/>
      <c r="I834" s="269"/>
      <c r="J834" s="269"/>
      <c r="K834" s="269"/>
      <c r="L834" s="269"/>
    </row>
    <row r="835" spans="1:12">
      <c r="A835" s="307"/>
      <c r="B835" s="268"/>
      <c r="E835" s="269"/>
      <c r="F835" s="269"/>
      <c r="G835" s="269"/>
      <c r="H835" s="269"/>
      <c r="I835" s="269"/>
      <c r="J835" s="269"/>
      <c r="K835" s="269"/>
      <c r="L835" s="269"/>
    </row>
    <row r="836" spans="1:12">
      <c r="A836" s="307"/>
      <c r="B836" s="268"/>
      <c r="E836" s="269"/>
      <c r="F836" s="269"/>
      <c r="G836" s="269"/>
      <c r="H836" s="269"/>
      <c r="I836" s="269"/>
      <c r="J836" s="269"/>
      <c r="K836" s="269"/>
      <c r="L836" s="269"/>
    </row>
    <row r="837" spans="1:12">
      <c r="A837" s="307"/>
      <c r="B837" s="268"/>
      <c r="E837" s="269"/>
      <c r="F837" s="269"/>
      <c r="G837" s="269"/>
      <c r="H837" s="269"/>
      <c r="I837" s="269"/>
      <c r="J837" s="269"/>
      <c r="K837" s="269"/>
      <c r="L837" s="269"/>
    </row>
    <row r="838" spans="1:12">
      <c r="A838" s="307"/>
      <c r="B838" s="268"/>
      <c r="E838" s="269"/>
      <c r="F838" s="269"/>
      <c r="G838" s="269"/>
      <c r="H838" s="269"/>
      <c r="I838" s="269"/>
      <c r="J838" s="269"/>
      <c r="K838" s="269"/>
      <c r="L838" s="269"/>
    </row>
    <row r="839" spans="1:12">
      <c r="A839" s="307"/>
      <c r="B839" s="268"/>
      <c r="E839" s="269"/>
      <c r="F839" s="269"/>
      <c r="G839" s="269"/>
      <c r="H839" s="269"/>
      <c r="I839" s="269"/>
      <c r="J839" s="269"/>
      <c r="K839" s="269"/>
      <c r="L839" s="269"/>
    </row>
    <row r="840" spans="1:12">
      <c r="A840" s="307"/>
      <c r="B840" s="268"/>
      <c r="E840" s="269"/>
      <c r="F840" s="269"/>
      <c r="G840" s="269"/>
      <c r="H840" s="269"/>
      <c r="I840" s="269"/>
      <c r="J840" s="269"/>
      <c r="K840" s="269"/>
      <c r="L840" s="269"/>
    </row>
    <row r="841" spans="1:12">
      <c r="A841" s="307"/>
      <c r="B841" s="268"/>
      <c r="E841" s="269"/>
      <c r="F841" s="269"/>
      <c r="G841" s="269"/>
      <c r="H841" s="269"/>
      <c r="I841" s="269"/>
      <c r="J841" s="269"/>
      <c r="K841" s="269"/>
      <c r="L841" s="269"/>
    </row>
    <row r="842" spans="1:12">
      <c r="A842" s="307"/>
      <c r="B842" s="268"/>
      <c r="E842" s="269"/>
      <c r="F842" s="269"/>
      <c r="G842" s="269"/>
      <c r="H842" s="269"/>
      <c r="I842" s="269"/>
      <c r="J842" s="269"/>
      <c r="K842" s="269"/>
      <c r="L842" s="269"/>
    </row>
    <row r="843" spans="1:12">
      <c r="A843" s="307"/>
      <c r="B843" s="268"/>
      <c r="E843" s="269"/>
      <c r="F843" s="269"/>
      <c r="G843" s="269"/>
      <c r="H843" s="269"/>
      <c r="I843" s="269"/>
      <c r="J843" s="269"/>
      <c r="K843" s="269"/>
      <c r="L843" s="269"/>
    </row>
    <row r="844" spans="1:12">
      <c r="A844" s="307"/>
      <c r="B844" s="268"/>
      <c r="E844" s="269"/>
      <c r="F844" s="269"/>
      <c r="G844" s="269"/>
      <c r="H844" s="269"/>
      <c r="I844" s="269"/>
      <c r="J844" s="269"/>
      <c r="K844" s="269"/>
      <c r="L844" s="269"/>
    </row>
    <row r="845" spans="1:12">
      <c r="A845" s="307"/>
      <c r="B845" s="268"/>
      <c r="E845" s="269"/>
      <c r="F845" s="269"/>
      <c r="G845" s="269"/>
      <c r="H845" s="269"/>
      <c r="I845" s="269"/>
      <c r="J845" s="269"/>
      <c r="K845" s="269"/>
      <c r="L845" s="269"/>
    </row>
    <row r="846" spans="1:12">
      <c r="A846" s="307"/>
      <c r="B846" s="268"/>
      <c r="E846" s="269"/>
      <c r="F846" s="269"/>
      <c r="G846" s="269"/>
      <c r="H846" s="269"/>
      <c r="I846" s="269"/>
      <c r="J846" s="269"/>
      <c r="K846" s="269"/>
      <c r="L846" s="269"/>
    </row>
    <row r="847" spans="1:12">
      <c r="A847" s="307"/>
      <c r="B847" s="268"/>
      <c r="E847" s="269"/>
      <c r="F847" s="269"/>
      <c r="G847" s="269"/>
      <c r="H847" s="269"/>
      <c r="I847" s="269"/>
      <c r="J847" s="269"/>
      <c r="K847" s="269"/>
      <c r="L847" s="269"/>
    </row>
    <row r="848" spans="1:12">
      <c r="A848" s="307"/>
      <c r="B848" s="268"/>
      <c r="E848" s="269"/>
      <c r="F848" s="269"/>
      <c r="G848" s="269"/>
      <c r="H848" s="269"/>
      <c r="I848" s="269"/>
      <c r="J848" s="269"/>
      <c r="K848" s="269"/>
      <c r="L848" s="269"/>
    </row>
    <row r="849" spans="1:12">
      <c r="A849" s="307"/>
      <c r="B849" s="268"/>
      <c r="E849" s="269"/>
      <c r="F849" s="269"/>
      <c r="G849" s="269"/>
      <c r="H849" s="269"/>
      <c r="I849" s="269"/>
      <c r="J849" s="269"/>
      <c r="K849" s="269"/>
      <c r="L849" s="269"/>
    </row>
    <row r="850" spans="1:12">
      <c r="A850" s="307"/>
      <c r="B850" s="268"/>
      <c r="E850" s="269"/>
      <c r="F850" s="269"/>
      <c r="G850" s="269"/>
      <c r="H850" s="269"/>
      <c r="I850" s="269"/>
      <c r="J850" s="269"/>
      <c r="K850" s="269"/>
      <c r="L850" s="269"/>
    </row>
    <row r="851" spans="1:12">
      <c r="A851" s="307"/>
      <c r="B851" s="268"/>
      <c r="E851" s="269"/>
      <c r="F851" s="269"/>
      <c r="G851" s="269"/>
      <c r="H851" s="269"/>
      <c r="I851" s="269"/>
      <c r="J851" s="269"/>
      <c r="K851" s="269"/>
      <c r="L851" s="269"/>
    </row>
    <row r="852" spans="1:12">
      <c r="A852" s="307"/>
      <c r="B852" s="268"/>
      <c r="E852" s="269"/>
      <c r="F852" s="269"/>
      <c r="G852" s="269"/>
      <c r="H852" s="269"/>
      <c r="I852" s="269"/>
      <c r="J852" s="269"/>
      <c r="K852" s="269"/>
      <c r="L852" s="269"/>
    </row>
    <row r="853" spans="1:12">
      <c r="A853" s="307"/>
      <c r="B853" s="268"/>
      <c r="E853" s="269"/>
      <c r="F853" s="269"/>
      <c r="G853" s="269"/>
      <c r="H853" s="269"/>
      <c r="I853" s="269"/>
      <c r="J853" s="269"/>
      <c r="K853" s="269"/>
      <c r="L853" s="269"/>
    </row>
    <row r="854" spans="1:12">
      <c r="A854" s="307"/>
      <c r="B854" s="268"/>
      <c r="E854" s="269"/>
      <c r="F854" s="269"/>
      <c r="G854" s="269"/>
      <c r="H854" s="269"/>
      <c r="I854" s="269"/>
      <c r="J854" s="269"/>
      <c r="K854" s="269"/>
      <c r="L854" s="269"/>
    </row>
    <row r="855" spans="1:12">
      <c r="A855" s="307"/>
      <c r="B855" s="268"/>
      <c r="E855" s="269"/>
      <c r="F855" s="269"/>
      <c r="G855" s="269"/>
      <c r="H855" s="269"/>
      <c r="I855" s="269"/>
      <c r="J855" s="269"/>
      <c r="K855" s="269"/>
      <c r="L855" s="269"/>
    </row>
    <row r="856" spans="1:12">
      <c r="A856" s="307"/>
      <c r="B856" s="268"/>
      <c r="E856" s="269"/>
      <c r="F856" s="269"/>
      <c r="G856" s="269"/>
      <c r="H856" s="269"/>
      <c r="I856" s="269"/>
      <c r="J856" s="269"/>
      <c r="K856" s="269"/>
      <c r="L856" s="269"/>
    </row>
    <row r="857" spans="1:12">
      <c r="A857" s="307"/>
      <c r="B857" s="268"/>
      <c r="E857" s="269"/>
      <c r="F857" s="269"/>
      <c r="G857" s="269"/>
      <c r="H857" s="269"/>
      <c r="I857" s="269"/>
      <c r="J857" s="269"/>
      <c r="K857" s="269"/>
      <c r="L857" s="269"/>
    </row>
    <row r="858" spans="1:12">
      <c r="A858" s="307"/>
      <c r="B858" s="268"/>
      <c r="E858" s="269"/>
      <c r="F858" s="269"/>
      <c r="G858" s="269"/>
      <c r="H858" s="269"/>
      <c r="I858" s="269"/>
      <c r="J858" s="269"/>
      <c r="K858" s="269"/>
      <c r="L858" s="269"/>
    </row>
    <row r="859" spans="1:12">
      <c r="A859" s="307"/>
      <c r="B859" s="268"/>
      <c r="E859" s="269"/>
      <c r="F859" s="269"/>
      <c r="G859" s="269"/>
      <c r="H859" s="269"/>
      <c r="I859" s="269"/>
      <c r="J859" s="269"/>
      <c r="K859" s="269"/>
      <c r="L859" s="269"/>
    </row>
    <row r="860" spans="1:12">
      <c r="A860" s="307"/>
      <c r="B860" s="268"/>
      <c r="E860" s="269"/>
      <c r="F860" s="269"/>
      <c r="G860" s="269"/>
      <c r="H860" s="269"/>
      <c r="I860" s="269"/>
      <c r="J860" s="269"/>
      <c r="K860" s="269"/>
      <c r="L860" s="269"/>
    </row>
    <row r="861" spans="1:12">
      <c r="A861" s="307"/>
      <c r="B861" s="268"/>
      <c r="E861" s="269"/>
      <c r="F861" s="269"/>
      <c r="G861" s="269"/>
      <c r="H861" s="269"/>
      <c r="I861" s="269"/>
      <c r="J861" s="269"/>
      <c r="K861" s="269"/>
      <c r="L861" s="269"/>
    </row>
    <row r="862" spans="1:12">
      <c r="A862" s="307"/>
      <c r="B862" s="268"/>
      <c r="E862" s="269"/>
      <c r="F862" s="269"/>
      <c r="G862" s="269"/>
      <c r="H862" s="269"/>
      <c r="I862" s="269"/>
      <c r="J862" s="269"/>
      <c r="K862" s="269"/>
      <c r="L862" s="269"/>
    </row>
    <row r="863" spans="1:12">
      <c r="A863" s="307"/>
      <c r="B863" s="268"/>
      <c r="E863" s="269"/>
      <c r="F863" s="269"/>
      <c r="G863" s="269"/>
      <c r="H863" s="269"/>
      <c r="I863" s="269"/>
      <c r="J863" s="269"/>
      <c r="K863" s="269"/>
      <c r="L863" s="269"/>
    </row>
    <row r="864" spans="1:12">
      <c r="A864" s="307"/>
      <c r="B864" s="268"/>
      <c r="E864" s="269"/>
      <c r="F864" s="269"/>
      <c r="G864" s="269"/>
      <c r="H864" s="269"/>
      <c r="I864" s="269"/>
      <c r="J864" s="269"/>
      <c r="K864" s="269"/>
      <c r="L864" s="269"/>
    </row>
    <row r="865" spans="1:12">
      <c r="A865" s="307"/>
      <c r="B865" s="268"/>
      <c r="E865" s="269"/>
      <c r="F865" s="269"/>
      <c r="G865" s="269"/>
      <c r="H865" s="269"/>
      <c r="I865" s="269"/>
      <c r="J865" s="269"/>
      <c r="K865" s="269"/>
      <c r="L865" s="269"/>
    </row>
    <row r="866" spans="1:12">
      <c r="A866" s="307"/>
      <c r="B866" s="268"/>
      <c r="E866" s="269"/>
      <c r="F866" s="269"/>
      <c r="G866" s="269"/>
      <c r="H866" s="269"/>
      <c r="I866" s="269"/>
      <c r="J866" s="269"/>
      <c r="K866" s="269"/>
      <c r="L866" s="269"/>
    </row>
    <row r="867" spans="1:12">
      <c r="A867" s="307"/>
      <c r="B867" s="268"/>
      <c r="E867" s="269"/>
      <c r="F867" s="269"/>
      <c r="G867" s="269"/>
      <c r="H867" s="269"/>
      <c r="I867" s="269"/>
      <c r="J867" s="269"/>
      <c r="K867" s="269"/>
      <c r="L867" s="269"/>
    </row>
    <row r="868" spans="1:12">
      <c r="A868" s="307"/>
      <c r="B868" s="268"/>
      <c r="E868" s="269"/>
      <c r="F868" s="269"/>
      <c r="G868" s="269"/>
      <c r="H868" s="269"/>
      <c r="I868" s="269"/>
      <c r="J868" s="269"/>
      <c r="K868" s="269"/>
      <c r="L868" s="269"/>
    </row>
    <row r="869" spans="1:12">
      <c r="A869" s="307"/>
      <c r="B869" s="268"/>
      <c r="E869" s="269"/>
      <c r="F869" s="269"/>
      <c r="G869" s="269"/>
      <c r="H869" s="269"/>
      <c r="I869" s="269"/>
      <c r="J869" s="269"/>
      <c r="K869" s="269"/>
      <c r="L869" s="269"/>
    </row>
    <row r="870" spans="1:12">
      <c r="A870" s="307"/>
      <c r="B870" s="268"/>
      <c r="E870" s="269"/>
      <c r="F870" s="269"/>
      <c r="G870" s="269"/>
      <c r="H870" s="269"/>
      <c r="I870" s="269"/>
      <c r="J870" s="269"/>
      <c r="K870" s="269"/>
      <c r="L870" s="269"/>
    </row>
    <row r="871" spans="1:12">
      <c r="A871" s="307"/>
      <c r="B871" s="268"/>
      <c r="E871" s="269"/>
      <c r="F871" s="269"/>
      <c r="G871" s="269"/>
      <c r="H871" s="269"/>
      <c r="I871" s="269"/>
      <c r="J871" s="269"/>
      <c r="K871" s="269"/>
      <c r="L871" s="269"/>
    </row>
    <row r="872" spans="1:12">
      <c r="A872" s="307"/>
      <c r="B872" s="268"/>
      <c r="E872" s="269"/>
      <c r="F872" s="269"/>
      <c r="G872" s="269"/>
      <c r="H872" s="269"/>
      <c r="I872" s="269"/>
      <c r="J872" s="269"/>
      <c r="K872" s="269"/>
      <c r="L872" s="269"/>
    </row>
    <row r="873" spans="1:12">
      <c r="A873" s="307"/>
      <c r="B873" s="268"/>
      <c r="E873" s="269"/>
      <c r="F873" s="269"/>
      <c r="G873" s="269"/>
      <c r="H873" s="269"/>
      <c r="I873" s="269"/>
      <c r="J873" s="269"/>
      <c r="K873" s="269"/>
      <c r="L873" s="269"/>
    </row>
    <row r="874" spans="1:12">
      <c r="A874" s="307"/>
      <c r="B874" s="268"/>
      <c r="E874" s="269"/>
      <c r="F874" s="269"/>
      <c r="G874" s="269"/>
      <c r="H874" s="269"/>
      <c r="I874" s="269"/>
      <c r="J874" s="269"/>
      <c r="K874" s="269"/>
      <c r="L874" s="269"/>
    </row>
    <row r="875" spans="1:12">
      <c r="A875" s="307"/>
      <c r="B875" s="268"/>
      <c r="E875" s="269"/>
      <c r="F875" s="269"/>
      <c r="G875" s="269"/>
      <c r="H875" s="269"/>
      <c r="I875" s="269"/>
      <c r="J875" s="269"/>
      <c r="K875" s="269"/>
      <c r="L875" s="269"/>
    </row>
    <row r="876" spans="1:12">
      <c r="A876" s="307"/>
      <c r="B876" s="268"/>
      <c r="E876" s="269"/>
      <c r="F876" s="269"/>
      <c r="G876" s="269"/>
      <c r="H876" s="269"/>
      <c r="I876" s="269"/>
      <c r="J876" s="269"/>
      <c r="K876" s="269"/>
      <c r="L876" s="269"/>
    </row>
    <row r="877" spans="1:12">
      <c r="A877" s="307"/>
      <c r="B877" s="268"/>
      <c r="E877" s="269"/>
      <c r="F877" s="269"/>
      <c r="G877" s="269"/>
      <c r="H877" s="269"/>
      <c r="I877" s="269"/>
      <c r="J877" s="269"/>
      <c r="K877" s="269"/>
      <c r="L877" s="269"/>
    </row>
    <row r="878" spans="1:12">
      <c r="A878" s="307"/>
      <c r="B878" s="268"/>
      <c r="E878" s="269"/>
      <c r="F878" s="269"/>
      <c r="G878" s="269"/>
      <c r="H878" s="269"/>
      <c r="I878" s="269"/>
      <c r="J878" s="269"/>
      <c r="K878" s="269"/>
      <c r="L878" s="269"/>
    </row>
    <row r="879" spans="1:12">
      <c r="A879" s="307"/>
      <c r="B879" s="268"/>
      <c r="E879" s="269"/>
      <c r="F879" s="269"/>
      <c r="G879" s="269"/>
      <c r="H879" s="269"/>
      <c r="I879" s="269"/>
      <c r="J879" s="269"/>
      <c r="K879" s="269"/>
      <c r="L879" s="269"/>
    </row>
    <row r="880" spans="1:12">
      <c r="A880" s="307"/>
      <c r="B880" s="268"/>
      <c r="E880" s="269"/>
      <c r="F880" s="269"/>
      <c r="G880" s="269"/>
      <c r="H880" s="269"/>
      <c r="I880" s="269"/>
      <c r="J880" s="269"/>
      <c r="K880" s="269"/>
      <c r="L880" s="269"/>
    </row>
    <row r="881" spans="1:12">
      <c r="A881" s="307"/>
      <c r="B881" s="268"/>
      <c r="E881" s="269"/>
      <c r="F881" s="269"/>
      <c r="G881" s="269"/>
      <c r="H881" s="269"/>
      <c r="I881" s="269"/>
      <c r="J881" s="269"/>
      <c r="K881" s="269"/>
      <c r="L881" s="269"/>
    </row>
    <row r="882" spans="1:12">
      <c r="A882" s="307"/>
      <c r="B882" s="268"/>
      <c r="E882" s="269"/>
      <c r="F882" s="269"/>
      <c r="G882" s="269"/>
      <c r="H882" s="269"/>
      <c r="I882" s="269"/>
      <c r="J882" s="269"/>
      <c r="K882" s="269"/>
      <c r="L882" s="269"/>
    </row>
    <row r="883" spans="1:12">
      <c r="A883" s="307"/>
      <c r="B883" s="268"/>
      <c r="E883" s="269"/>
      <c r="F883" s="269"/>
      <c r="G883" s="269"/>
      <c r="H883" s="269"/>
      <c r="I883" s="269"/>
      <c r="J883" s="269"/>
      <c r="K883" s="269"/>
      <c r="L883" s="269"/>
    </row>
    <row r="884" spans="1:12">
      <c r="A884" s="307"/>
      <c r="B884" s="268"/>
      <c r="E884" s="269"/>
      <c r="F884" s="269"/>
      <c r="G884" s="269"/>
      <c r="H884" s="269"/>
      <c r="I884" s="269"/>
      <c r="J884" s="269"/>
      <c r="K884" s="269"/>
      <c r="L884" s="269"/>
    </row>
    <row r="885" spans="1:12">
      <c r="A885" s="307"/>
      <c r="B885" s="268"/>
      <c r="E885" s="269"/>
      <c r="F885" s="269"/>
      <c r="G885" s="269"/>
      <c r="H885" s="269"/>
      <c r="I885" s="269"/>
      <c r="J885" s="269"/>
      <c r="K885" s="269"/>
      <c r="L885" s="269"/>
    </row>
    <row r="886" spans="1:12">
      <c r="A886" s="307"/>
      <c r="B886" s="268"/>
      <c r="E886" s="269"/>
      <c r="F886" s="269"/>
      <c r="G886" s="269"/>
      <c r="H886" s="269"/>
      <c r="I886" s="269"/>
      <c r="J886" s="269"/>
      <c r="K886" s="269"/>
      <c r="L886" s="269"/>
    </row>
    <row r="887" spans="1:12">
      <c r="A887" s="307"/>
      <c r="B887" s="268"/>
      <c r="E887" s="269"/>
      <c r="F887" s="269"/>
      <c r="G887" s="269"/>
      <c r="H887" s="269"/>
      <c r="I887" s="269"/>
      <c r="J887" s="269"/>
      <c r="K887" s="269"/>
      <c r="L887" s="269"/>
    </row>
    <row r="888" spans="1:12">
      <c r="A888" s="307"/>
      <c r="B888" s="268"/>
      <c r="E888" s="269"/>
      <c r="F888" s="269"/>
      <c r="G888" s="269"/>
      <c r="H888" s="269"/>
      <c r="I888" s="269"/>
      <c r="J888" s="269"/>
      <c r="K888" s="269"/>
      <c r="L888" s="269"/>
    </row>
    <row r="889" spans="1:12">
      <c r="A889" s="307"/>
      <c r="B889" s="268"/>
      <c r="E889" s="269"/>
      <c r="F889" s="269"/>
      <c r="G889" s="269"/>
      <c r="H889" s="269"/>
      <c r="I889" s="269"/>
      <c r="J889" s="269"/>
      <c r="K889" s="269"/>
      <c r="L889" s="269"/>
    </row>
    <row r="890" spans="1:12">
      <c r="A890" s="307"/>
      <c r="B890" s="268"/>
      <c r="E890" s="269"/>
      <c r="F890" s="269"/>
      <c r="G890" s="269"/>
      <c r="H890" s="269"/>
      <c r="I890" s="269"/>
      <c r="J890" s="269"/>
      <c r="K890" s="269"/>
      <c r="L890" s="269"/>
    </row>
    <row r="891" spans="1:12">
      <c r="A891" s="307"/>
      <c r="B891" s="268"/>
      <c r="E891" s="269"/>
      <c r="F891" s="269"/>
      <c r="G891" s="269"/>
      <c r="H891" s="269"/>
      <c r="I891" s="269"/>
      <c r="J891" s="269"/>
      <c r="K891" s="269"/>
      <c r="L891" s="269"/>
    </row>
    <row r="892" spans="1:12">
      <c r="A892" s="307"/>
      <c r="B892" s="268"/>
      <c r="E892" s="269"/>
      <c r="F892" s="269"/>
      <c r="G892" s="269"/>
      <c r="H892" s="269"/>
      <c r="I892" s="269"/>
      <c r="J892" s="269"/>
      <c r="K892" s="269"/>
      <c r="L892" s="269"/>
    </row>
    <row r="893" spans="1:12">
      <c r="A893" s="307"/>
      <c r="B893" s="268"/>
      <c r="E893" s="269"/>
      <c r="F893" s="269"/>
      <c r="G893" s="269"/>
      <c r="H893" s="269"/>
      <c r="I893" s="269"/>
      <c r="J893" s="269"/>
      <c r="K893" s="269"/>
      <c r="L893" s="269"/>
    </row>
    <row r="894" spans="1:12">
      <c r="A894" s="307"/>
      <c r="B894" s="268"/>
      <c r="E894" s="269"/>
      <c r="F894" s="269"/>
      <c r="G894" s="269"/>
      <c r="H894" s="269"/>
      <c r="I894" s="269"/>
      <c r="J894" s="269"/>
      <c r="K894" s="269"/>
      <c r="L894" s="269"/>
    </row>
    <row r="895" spans="1:12">
      <c r="A895" s="307"/>
      <c r="B895" s="268"/>
      <c r="E895" s="269"/>
      <c r="F895" s="269"/>
      <c r="G895" s="269"/>
      <c r="H895" s="269"/>
      <c r="I895" s="269"/>
      <c r="J895" s="269"/>
      <c r="K895" s="269"/>
      <c r="L895" s="269"/>
    </row>
    <row r="896" spans="1:12">
      <c r="A896" s="307"/>
      <c r="B896" s="268"/>
      <c r="E896" s="269"/>
      <c r="F896" s="269"/>
      <c r="G896" s="269"/>
      <c r="H896" s="269"/>
      <c r="I896" s="269"/>
      <c r="J896" s="269"/>
      <c r="K896" s="269"/>
      <c r="L896" s="269"/>
    </row>
    <row r="897" spans="1:12">
      <c r="A897" s="307"/>
      <c r="B897" s="268"/>
      <c r="E897" s="269"/>
      <c r="F897" s="269"/>
      <c r="G897" s="269"/>
      <c r="H897" s="269"/>
      <c r="I897" s="269"/>
      <c r="J897" s="269"/>
      <c r="K897" s="269"/>
      <c r="L897" s="269"/>
    </row>
    <row r="898" spans="1:12">
      <c r="A898" s="307"/>
      <c r="B898" s="268"/>
      <c r="E898" s="269"/>
      <c r="F898" s="269"/>
      <c r="G898" s="269"/>
      <c r="H898" s="269"/>
      <c r="I898" s="269"/>
      <c r="J898" s="269"/>
      <c r="K898" s="269"/>
      <c r="L898" s="269"/>
    </row>
    <row r="899" spans="1:12">
      <c r="A899" s="307"/>
      <c r="B899" s="268"/>
      <c r="E899" s="269"/>
      <c r="F899" s="269"/>
      <c r="G899" s="269"/>
      <c r="H899" s="269"/>
      <c r="I899" s="269"/>
      <c r="J899" s="269"/>
      <c r="K899" s="269"/>
      <c r="L899" s="269"/>
    </row>
    <row r="900" spans="1:12">
      <c r="A900" s="307"/>
      <c r="B900" s="268"/>
      <c r="E900" s="269"/>
      <c r="F900" s="269"/>
      <c r="G900" s="269"/>
      <c r="H900" s="269"/>
      <c r="I900" s="269"/>
      <c r="J900" s="269"/>
      <c r="K900" s="269"/>
      <c r="L900" s="269"/>
    </row>
    <row r="901" spans="1:12">
      <c r="A901" s="307"/>
      <c r="B901" s="268"/>
      <c r="E901" s="269"/>
      <c r="F901" s="269"/>
      <c r="G901" s="269"/>
      <c r="H901" s="269"/>
      <c r="I901" s="269"/>
      <c r="J901" s="269"/>
      <c r="K901" s="269"/>
      <c r="L901" s="269"/>
    </row>
    <row r="902" spans="1:12">
      <c r="A902" s="307"/>
      <c r="B902" s="268"/>
      <c r="E902" s="269"/>
      <c r="F902" s="269"/>
      <c r="G902" s="269"/>
      <c r="H902" s="269"/>
      <c r="I902" s="269"/>
      <c r="J902" s="269"/>
      <c r="K902" s="269"/>
      <c r="L902" s="269"/>
    </row>
    <row r="903" spans="1:12">
      <c r="A903" s="307"/>
      <c r="B903" s="268"/>
      <c r="E903" s="269"/>
      <c r="F903" s="269"/>
      <c r="G903" s="269"/>
      <c r="H903" s="269"/>
      <c r="I903" s="269"/>
      <c r="J903" s="269"/>
      <c r="K903" s="269"/>
      <c r="L903" s="269"/>
    </row>
    <row r="904" spans="1:12">
      <c r="A904" s="307"/>
      <c r="B904" s="268"/>
      <c r="E904" s="269"/>
      <c r="F904" s="269"/>
      <c r="G904" s="269"/>
      <c r="H904" s="269"/>
      <c r="I904" s="269"/>
      <c r="J904" s="269"/>
      <c r="K904" s="269"/>
      <c r="L904" s="269"/>
    </row>
    <row r="905" spans="1:12">
      <c r="A905" s="307"/>
      <c r="B905" s="268"/>
      <c r="E905" s="269"/>
      <c r="F905" s="269"/>
      <c r="G905" s="269"/>
      <c r="H905" s="269"/>
      <c r="I905" s="269"/>
      <c r="J905" s="269"/>
      <c r="K905" s="269"/>
      <c r="L905" s="269"/>
    </row>
    <row r="906" spans="1:12">
      <c r="A906" s="307"/>
      <c r="B906" s="268"/>
      <c r="E906" s="269"/>
      <c r="F906" s="269"/>
      <c r="G906" s="269"/>
      <c r="H906" s="269"/>
      <c r="I906" s="269"/>
      <c r="J906" s="269"/>
      <c r="K906" s="269"/>
      <c r="L906" s="269"/>
    </row>
    <row r="907" spans="1:12">
      <c r="A907" s="307"/>
      <c r="B907" s="268"/>
      <c r="E907" s="269"/>
      <c r="F907" s="269"/>
      <c r="G907" s="269"/>
      <c r="H907" s="269"/>
      <c r="I907" s="269"/>
      <c r="J907" s="269"/>
      <c r="K907" s="269"/>
      <c r="L907" s="269"/>
    </row>
    <row r="908" spans="1:12">
      <c r="A908" s="307"/>
      <c r="B908" s="268"/>
      <c r="E908" s="269"/>
      <c r="F908" s="269"/>
      <c r="G908" s="269"/>
      <c r="H908" s="269"/>
      <c r="I908" s="269"/>
      <c r="J908" s="269"/>
      <c r="K908" s="269"/>
      <c r="L908" s="269"/>
    </row>
    <row r="909" spans="1:12">
      <c r="A909" s="307"/>
      <c r="B909" s="268"/>
      <c r="E909" s="269"/>
      <c r="F909" s="269"/>
      <c r="G909" s="269"/>
      <c r="H909" s="269"/>
      <c r="I909" s="269"/>
      <c r="J909" s="269"/>
      <c r="K909" s="269"/>
      <c r="L909" s="269"/>
    </row>
    <row r="910" spans="1:12">
      <c r="A910" s="307"/>
      <c r="B910" s="268"/>
      <c r="E910" s="269"/>
      <c r="F910" s="269"/>
      <c r="G910" s="269"/>
      <c r="H910" s="269"/>
      <c r="I910" s="269"/>
      <c r="J910" s="269"/>
      <c r="K910" s="269"/>
      <c r="L910" s="269"/>
    </row>
    <row r="911" spans="1:12">
      <c r="A911" s="307"/>
      <c r="B911" s="268"/>
      <c r="E911" s="269"/>
      <c r="F911" s="269"/>
      <c r="G911" s="269"/>
      <c r="H911" s="269"/>
      <c r="I911" s="269"/>
      <c r="J911" s="269"/>
      <c r="K911" s="269"/>
      <c r="L911" s="269"/>
    </row>
    <row r="912" spans="1:12">
      <c r="A912" s="307"/>
      <c r="B912" s="268"/>
      <c r="E912" s="269"/>
      <c r="F912" s="269"/>
      <c r="G912" s="269"/>
      <c r="H912" s="269"/>
      <c r="I912" s="269"/>
      <c r="J912" s="269"/>
      <c r="K912" s="269"/>
      <c r="L912" s="269"/>
    </row>
    <row r="913" spans="1:12">
      <c r="A913" s="307"/>
      <c r="B913" s="268"/>
      <c r="E913" s="269"/>
      <c r="F913" s="269"/>
      <c r="G913" s="269"/>
      <c r="H913" s="269"/>
      <c r="I913" s="269"/>
      <c r="J913" s="269"/>
      <c r="K913" s="269"/>
      <c r="L913" s="269"/>
    </row>
    <row r="914" spans="1:12">
      <c r="A914" s="307"/>
      <c r="B914" s="268"/>
      <c r="E914" s="269"/>
      <c r="F914" s="269"/>
      <c r="G914" s="269"/>
      <c r="H914" s="269"/>
      <c r="I914" s="269"/>
      <c r="J914" s="269"/>
      <c r="K914" s="269"/>
      <c r="L914" s="269"/>
    </row>
    <row r="915" spans="1:12">
      <c r="A915" s="307"/>
      <c r="B915" s="268"/>
      <c r="E915" s="269"/>
      <c r="F915" s="269"/>
      <c r="G915" s="269"/>
      <c r="H915" s="269"/>
      <c r="I915" s="269"/>
      <c r="J915" s="269"/>
      <c r="K915" s="269"/>
      <c r="L915" s="269"/>
    </row>
    <row r="916" spans="1:12">
      <c r="A916" s="307"/>
      <c r="B916" s="268"/>
      <c r="E916" s="269"/>
      <c r="F916" s="269"/>
      <c r="G916" s="269"/>
      <c r="H916" s="269"/>
      <c r="I916" s="269"/>
      <c r="J916" s="269"/>
      <c r="K916" s="269"/>
      <c r="L916" s="269"/>
    </row>
    <row r="917" spans="1:12">
      <c r="A917" s="307"/>
      <c r="B917" s="268"/>
      <c r="E917" s="269"/>
      <c r="F917" s="269"/>
      <c r="G917" s="269"/>
      <c r="H917" s="269"/>
      <c r="I917" s="269"/>
      <c r="J917" s="269"/>
      <c r="K917" s="269"/>
      <c r="L917" s="269"/>
    </row>
    <row r="918" spans="1:12">
      <c r="A918" s="307"/>
      <c r="B918" s="268"/>
      <c r="E918" s="269"/>
      <c r="F918" s="269"/>
      <c r="G918" s="269"/>
      <c r="H918" s="269"/>
      <c r="I918" s="269"/>
      <c r="J918" s="269"/>
      <c r="K918" s="269"/>
      <c r="L918" s="269"/>
    </row>
    <row r="919" spans="1:12">
      <c r="A919" s="307"/>
      <c r="B919" s="268"/>
      <c r="E919" s="269"/>
      <c r="F919" s="269"/>
      <c r="G919" s="269"/>
      <c r="H919" s="269"/>
      <c r="I919" s="269"/>
      <c r="J919" s="269"/>
      <c r="K919" s="269"/>
      <c r="L919" s="269"/>
    </row>
    <row r="920" spans="1:12">
      <c r="A920" s="307"/>
      <c r="B920" s="268"/>
      <c r="E920" s="269"/>
      <c r="F920" s="269"/>
      <c r="G920" s="269"/>
      <c r="H920" s="269"/>
      <c r="I920" s="269"/>
      <c r="J920" s="269"/>
      <c r="K920" s="269"/>
      <c r="L920" s="269"/>
    </row>
    <row r="921" spans="1:12">
      <c r="A921" s="307"/>
      <c r="B921" s="268"/>
      <c r="E921" s="269"/>
      <c r="F921" s="269"/>
      <c r="G921" s="269"/>
      <c r="H921" s="269"/>
      <c r="I921" s="269"/>
      <c r="J921" s="269"/>
      <c r="K921" s="269"/>
      <c r="L921" s="269"/>
    </row>
    <row r="922" spans="1:12">
      <c r="A922" s="307"/>
      <c r="B922" s="268"/>
      <c r="E922" s="269"/>
      <c r="F922" s="269"/>
      <c r="G922" s="269"/>
      <c r="H922" s="269"/>
      <c r="I922" s="269"/>
      <c r="J922" s="269"/>
      <c r="K922" s="269"/>
      <c r="L922" s="269"/>
    </row>
    <row r="923" spans="1:12">
      <c r="A923" s="307"/>
      <c r="B923" s="268"/>
      <c r="E923" s="269"/>
      <c r="F923" s="269"/>
      <c r="G923" s="269"/>
      <c r="H923" s="269"/>
      <c r="I923" s="269"/>
      <c r="J923" s="269"/>
      <c r="K923" s="269"/>
      <c r="L923" s="269"/>
    </row>
    <row r="924" spans="1:12">
      <c r="A924" s="307"/>
      <c r="B924" s="268"/>
      <c r="E924" s="269"/>
      <c r="F924" s="269"/>
      <c r="G924" s="269"/>
      <c r="H924" s="269"/>
      <c r="I924" s="269"/>
      <c r="J924" s="269"/>
      <c r="K924" s="269"/>
      <c r="L924" s="269"/>
    </row>
    <row r="925" spans="1:12">
      <c r="A925" s="307"/>
      <c r="B925" s="268"/>
      <c r="E925" s="269"/>
      <c r="F925" s="269"/>
      <c r="G925" s="269"/>
      <c r="H925" s="269"/>
      <c r="I925" s="269"/>
      <c r="J925" s="269"/>
      <c r="K925" s="269"/>
      <c r="L925" s="269"/>
    </row>
    <row r="926" spans="1:12">
      <c r="A926" s="307"/>
      <c r="B926" s="268"/>
      <c r="E926" s="269"/>
      <c r="F926" s="269"/>
      <c r="G926" s="269"/>
      <c r="H926" s="269"/>
      <c r="I926" s="269"/>
      <c r="J926" s="269"/>
      <c r="K926" s="269"/>
      <c r="L926" s="269"/>
    </row>
    <row r="927" spans="1:12">
      <c r="A927" s="307"/>
      <c r="B927" s="268"/>
      <c r="E927" s="269"/>
      <c r="F927" s="269"/>
      <c r="G927" s="269"/>
      <c r="H927" s="269"/>
      <c r="I927" s="269"/>
      <c r="J927" s="269"/>
      <c r="K927" s="269"/>
      <c r="L927" s="269"/>
    </row>
    <row r="928" spans="1:12">
      <c r="A928" s="307"/>
      <c r="B928" s="268"/>
      <c r="E928" s="269"/>
      <c r="F928" s="269"/>
      <c r="G928" s="269"/>
      <c r="H928" s="269"/>
      <c r="I928" s="269"/>
      <c r="J928" s="269"/>
      <c r="K928" s="269"/>
      <c r="L928" s="269"/>
    </row>
    <row r="929" spans="1:12">
      <c r="A929" s="307"/>
      <c r="B929" s="268"/>
      <c r="E929" s="269"/>
      <c r="F929" s="269"/>
      <c r="G929" s="269"/>
      <c r="H929" s="269"/>
      <c r="I929" s="269"/>
      <c r="J929" s="269"/>
      <c r="K929" s="269"/>
      <c r="L929" s="269"/>
    </row>
    <row r="930" spans="1:12">
      <c r="A930" s="307"/>
      <c r="B930" s="268"/>
      <c r="E930" s="269"/>
      <c r="F930" s="269"/>
      <c r="G930" s="269"/>
      <c r="H930" s="269"/>
      <c r="I930" s="269"/>
      <c r="J930" s="269"/>
      <c r="K930" s="269"/>
      <c r="L930" s="269"/>
    </row>
    <row r="931" spans="1:12">
      <c r="A931" s="307"/>
      <c r="B931" s="268"/>
      <c r="E931" s="269"/>
      <c r="F931" s="269"/>
      <c r="G931" s="269"/>
      <c r="H931" s="269"/>
      <c r="I931" s="269"/>
      <c r="J931" s="269"/>
      <c r="K931" s="269"/>
      <c r="L931" s="269"/>
    </row>
    <row r="932" spans="1:12">
      <c r="A932" s="307"/>
      <c r="B932" s="268"/>
      <c r="E932" s="269"/>
      <c r="F932" s="269"/>
      <c r="G932" s="269"/>
      <c r="H932" s="269"/>
      <c r="I932" s="269"/>
      <c r="J932" s="269"/>
      <c r="K932" s="269"/>
      <c r="L932" s="269"/>
    </row>
    <row r="933" spans="1:12">
      <c r="A933" s="307"/>
      <c r="B933" s="268"/>
      <c r="E933" s="269"/>
      <c r="F933" s="269"/>
      <c r="G933" s="269"/>
      <c r="H933" s="269"/>
      <c r="I933" s="269"/>
      <c r="J933" s="269"/>
      <c r="K933" s="269"/>
      <c r="L933" s="269"/>
    </row>
    <row r="934" spans="1:12">
      <c r="A934" s="307"/>
      <c r="B934" s="268"/>
      <c r="E934" s="269"/>
      <c r="F934" s="269"/>
      <c r="G934" s="269"/>
      <c r="H934" s="269"/>
      <c r="I934" s="269"/>
      <c r="J934" s="269"/>
      <c r="K934" s="269"/>
      <c r="L934" s="269"/>
    </row>
    <row r="935" spans="1:12">
      <c r="A935" s="307"/>
      <c r="B935" s="268"/>
      <c r="E935" s="269"/>
      <c r="F935" s="269"/>
      <c r="G935" s="269"/>
      <c r="H935" s="269"/>
      <c r="I935" s="269"/>
      <c r="J935" s="269"/>
      <c r="K935" s="269"/>
      <c r="L935" s="269"/>
    </row>
    <row r="936" spans="1:12">
      <c r="A936" s="307"/>
      <c r="B936" s="268"/>
      <c r="E936" s="269"/>
      <c r="F936" s="269"/>
      <c r="G936" s="269"/>
      <c r="H936" s="269"/>
      <c r="I936" s="269"/>
      <c r="J936" s="269"/>
      <c r="K936" s="269"/>
      <c r="L936" s="269"/>
    </row>
    <row r="937" spans="1:12">
      <c r="A937" s="307"/>
      <c r="B937" s="268"/>
      <c r="E937" s="269"/>
      <c r="F937" s="269"/>
      <c r="G937" s="269"/>
      <c r="H937" s="269"/>
      <c r="I937" s="269"/>
      <c r="J937" s="269"/>
      <c r="K937" s="269"/>
      <c r="L937" s="269"/>
    </row>
    <row r="938" spans="1:12">
      <c r="A938" s="307"/>
      <c r="B938" s="268"/>
      <c r="E938" s="269"/>
      <c r="F938" s="269"/>
      <c r="G938" s="269"/>
      <c r="H938" s="269"/>
      <c r="I938" s="269"/>
      <c r="J938" s="269"/>
      <c r="K938" s="269"/>
      <c r="L938" s="269"/>
    </row>
    <row r="939" spans="1:12">
      <c r="A939" s="307"/>
      <c r="B939" s="268"/>
      <c r="E939" s="269"/>
      <c r="F939" s="269"/>
      <c r="G939" s="269"/>
      <c r="H939" s="269"/>
      <c r="I939" s="269"/>
      <c r="J939" s="269"/>
      <c r="K939" s="269"/>
      <c r="L939" s="269"/>
    </row>
    <row r="940" spans="1:12">
      <c r="A940" s="307"/>
      <c r="B940" s="268"/>
      <c r="E940" s="269"/>
      <c r="F940" s="269"/>
      <c r="G940" s="269"/>
      <c r="H940" s="269"/>
      <c r="I940" s="269"/>
      <c r="J940" s="269"/>
      <c r="K940" s="269"/>
      <c r="L940" s="269"/>
    </row>
    <row r="941" spans="1:12">
      <c r="A941" s="307"/>
      <c r="B941" s="268"/>
      <c r="E941" s="269"/>
      <c r="F941" s="269"/>
      <c r="G941" s="269"/>
      <c r="H941" s="269"/>
      <c r="I941" s="269"/>
      <c r="J941" s="269"/>
      <c r="K941" s="269"/>
      <c r="L941" s="269"/>
    </row>
    <row r="942" spans="1:12">
      <c r="A942" s="307"/>
      <c r="B942" s="268"/>
      <c r="E942" s="269"/>
      <c r="F942" s="269"/>
      <c r="G942" s="269"/>
      <c r="H942" s="269"/>
      <c r="I942" s="269"/>
      <c r="J942" s="269"/>
      <c r="K942" s="269"/>
      <c r="L942" s="269"/>
    </row>
    <row r="943" spans="1:12">
      <c r="A943" s="307"/>
      <c r="B943" s="268"/>
      <c r="E943" s="269"/>
      <c r="F943" s="269"/>
      <c r="G943" s="269"/>
      <c r="H943" s="269"/>
      <c r="I943" s="269"/>
      <c r="J943" s="269"/>
      <c r="K943" s="269"/>
      <c r="L943" s="269"/>
    </row>
    <row r="944" spans="1:12">
      <c r="A944" s="307"/>
      <c r="B944" s="268"/>
      <c r="E944" s="269"/>
      <c r="F944" s="269"/>
      <c r="G944" s="269"/>
      <c r="H944" s="269"/>
      <c r="I944" s="269"/>
      <c r="J944" s="269"/>
      <c r="K944" s="269"/>
      <c r="L944" s="269"/>
    </row>
    <row r="945" spans="1:12">
      <c r="A945" s="307"/>
      <c r="B945" s="268"/>
      <c r="E945" s="269"/>
      <c r="F945" s="269"/>
      <c r="G945" s="269"/>
      <c r="H945" s="269"/>
      <c r="I945" s="269"/>
      <c r="J945" s="269"/>
      <c r="K945" s="269"/>
      <c r="L945" s="269"/>
    </row>
    <row r="946" spans="1:12">
      <c r="A946" s="307"/>
      <c r="B946" s="268"/>
      <c r="E946" s="269"/>
      <c r="F946" s="269"/>
      <c r="G946" s="269"/>
      <c r="H946" s="269"/>
      <c r="I946" s="269"/>
      <c r="J946" s="269"/>
      <c r="K946" s="269"/>
      <c r="L946" s="269"/>
    </row>
    <row r="947" spans="1:12">
      <c r="A947" s="307"/>
      <c r="B947" s="268"/>
      <c r="E947" s="269"/>
      <c r="F947" s="269"/>
      <c r="G947" s="269"/>
      <c r="H947" s="269"/>
      <c r="I947" s="269"/>
      <c r="J947" s="269"/>
      <c r="K947" s="269"/>
      <c r="L947" s="269"/>
    </row>
    <row r="948" spans="1:12">
      <c r="A948" s="307"/>
      <c r="B948" s="268"/>
      <c r="E948" s="269"/>
      <c r="F948" s="269"/>
      <c r="G948" s="269"/>
      <c r="H948" s="269"/>
      <c r="I948" s="269"/>
      <c r="J948" s="269"/>
      <c r="K948" s="269"/>
      <c r="L948" s="269"/>
    </row>
    <row r="949" spans="1:12">
      <c r="A949" s="307"/>
      <c r="B949" s="268"/>
      <c r="E949" s="269"/>
      <c r="F949" s="269"/>
      <c r="G949" s="269"/>
      <c r="H949" s="269"/>
      <c r="I949" s="269"/>
      <c r="J949" s="269"/>
      <c r="K949" s="269"/>
      <c r="L949" s="269"/>
    </row>
    <row r="950" spans="1:12">
      <c r="A950" s="307"/>
      <c r="B950" s="268"/>
      <c r="E950" s="269"/>
      <c r="F950" s="269"/>
      <c r="G950" s="269"/>
      <c r="H950" s="269"/>
      <c r="I950" s="269"/>
      <c r="J950" s="269"/>
      <c r="K950" s="269"/>
      <c r="L950" s="269"/>
    </row>
    <row r="951" spans="1:12">
      <c r="A951" s="307"/>
      <c r="B951" s="268"/>
      <c r="E951" s="269"/>
      <c r="F951" s="269"/>
      <c r="G951" s="269"/>
      <c r="H951" s="269"/>
      <c r="I951" s="269"/>
      <c r="J951" s="269"/>
      <c r="K951" s="269"/>
      <c r="L951" s="269"/>
    </row>
    <row r="952" spans="1:12">
      <c r="A952" s="307"/>
      <c r="B952" s="268"/>
      <c r="E952" s="269"/>
      <c r="F952" s="269"/>
      <c r="G952" s="269"/>
      <c r="H952" s="269"/>
      <c r="I952" s="269"/>
      <c r="J952" s="269"/>
      <c r="K952" s="269"/>
      <c r="L952" s="269"/>
    </row>
    <row r="953" spans="1:12">
      <c r="A953" s="307"/>
      <c r="B953" s="268"/>
      <c r="E953" s="269"/>
      <c r="F953" s="269"/>
      <c r="G953" s="269"/>
      <c r="H953" s="269"/>
      <c r="I953" s="269"/>
      <c r="J953" s="269"/>
      <c r="K953" s="269"/>
      <c r="L953" s="269"/>
    </row>
    <row r="954" spans="1:12">
      <c r="A954" s="307"/>
      <c r="B954" s="268"/>
      <c r="E954" s="269"/>
      <c r="F954" s="269"/>
      <c r="G954" s="269"/>
      <c r="H954" s="269"/>
      <c r="I954" s="269"/>
      <c r="J954" s="269"/>
      <c r="K954" s="269"/>
      <c r="L954" s="269"/>
    </row>
    <row r="955" spans="1:12">
      <c r="A955" s="307"/>
      <c r="B955" s="268"/>
      <c r="E955" s="269"/>
      <c r="F955" s="269"/>
      <c r="G955" s="269"/>
      <c r="H955" s="269"/>
      <c r="I955" s="269"/>
      <c r="J955" s="269"/>
      <c r="K955" s="269"/>
      <c r="L955" s="269"/>
    </row>
    <row r="956" spans="1:12">
      <c r="A956" s="307"/>
      <c r="B956" s="268"/>
      <c r="E956" s="269"/>
      <c r="F956" s="269"/>
      <c r="G956" s="269"/>
      <c r="H956" s="269"/>
      <c r="I956" s="269"/>
      <c r="J956" s="269"/>
      <c r="K956" s="269"/>
      <c r="L956" s="269"/>
    </row>
    <row r="957" spans="1:12">
      <c r="A957" s="307"/>
      <c r="B957" s="268"/>
      <c r="E957" s="269"/>
      <c r="F957" s="269"/>
      <c r="G957" s="269"/>
      <c r="H957" s="269"/>
      <c r="I957" s="269"/>
      <c r="J957" s="269"/>
      <c r="K957" s="269"/>
      <c r="L957" s="269"/>
    </row>
    <row r="958" spans="1:12">
      <c r="A958" s="307"/>
      <c r="B958" s="268"/>
      <c r="E958" s="269"/>
      <c r="F958" s="269"/>
      <c r="G958" s="269"/>
      <c r="H958" s="269"/>
      <c r="I958" s="269"/>
      <c r="J958" s="269"/>
      <c r="K958" s="269"/>
      <c r="L958" s="269"/>
    </row>
    <row r="959" spans="1:12">
      <c r="A959" s="307"/>
      <c r="B959" s="268"/>
      <c r="E959" s="269"/>
      <c r="F959" s="269"/>
      <c r="G959" s="269"/>
      <c r="H959" s="269"/>
      <c r="I959" s="269"/>
      <c r="J959" s="269"/>
      <c r="K959" s="269"/>
      <c r="L959" s="269"/>
    </row>
    <row r="960" spans="1:12">
      <c r="A960" s="307"/>
      <c r="B960" s="268"/>
      <c r="E960" s="269"/>
      <c r="F960" s="269"/>
      <c r="G960" s="269"/>
      <c r="H960" s="269"/>
      <c r="I960" s="269"/>
      <c r="J960" s="269"/>
      <c r="K960" s="269"/>
      <c r="L960" s="269"/>
    </row>
    <row r="961" spans="1:12">
      <c r="A961" s="307"/>
      <c r="B961" s="268"/>
      <c r="E961" s="269"/>
      <c r="F961" s="269"/>
      <c r="G961" s="269"/>
      <c r="H961" s="269"/>
      <c r="I961" s="269"/>
      <c r="J961" s="269"/>
      <c r="K961" s="269"/>
      <c r="L961" s="269"/>
    </row>
    <row r="962" spans="1:12">
      <c r="A962" s="307"/>
      <c r="B962" s="268"/>
      <c r="E962" s="269"/>
      <c r="F962" s="269"/>
      <c r="G962" s="269"/>
      <c r="H962" s="269"/>
      <c r="I962" s="269"/>
      <c r="J962" s="269"/>
      <c r="K962" s="269"/>
      <c r="L962" s="269"/>
    </row>
    <row r="963" spans="1:12">
      <c r="A963" s="307"/>
      <c r="B963" s="268"/>
      <c r="E963" s="269"/>
      <c r="F963" s="269"/>
      <c r="G963" s="269"/>
      <c r="H963" s="269"/>
      <c r="I963" s="269"/>
      <c r="J963" s="269"/>
      <c r="K963" s="269"/>
      <c r="L963" s="269"/>
    </row>
    <row r="964" spans="1:12">
      <c r="A964" s="307"/>
      <c r="B964" s="268"/>
      <c r="E964" s="269"/>
      <c r="F964" s="269"/>
      <c r="G964" s="269"/>
      <c r="H964" s="269"/>
      <c r="I964" s="269"/>
      <c r="J964" s="269"/>
      <c r="K964" s="269"/>
      <c r="L964" s="269"/>
    </row>
    <row r="965" spans="1:12">
      <c r="A965" s="307"/>
      <c r="B965" s="268"/>
      <c r="E965" s="269"/>
      <c r="F965" s="269"/>
      <c r="G965" s="269"/>
      <c r="H965" s="269"/>
      <c r="I965" s="269"/>
      <c r="J965" s="269"/>
      <c r="K965" s="269"/>
      <c r="L965" s="269"/>
    </row>
    <row r="966" spans="1:12">
      <c r="A966" s="307"/>
      <c r="B966" s="268"/>
      <c r="E966" s="269"/>
      <c r="F966" s="269"/>
      <c r="G966" s="269"/>
      <c r="H966" s="269"/>
      <c r="I966" s="269"/>
      <c r="J966" s="269"/>
      <c r="K966" s="269"/>
      <c r="L966" s="269"/>
    </row>
    <row r="967" spans="1:12">
      <c r="A967" s="307"/>
      <c r="B967" s="268"/>
      <c r="E967" s="269"/>
      <c r="F967" s="269"/>
      <c r="G967" s="269"/>
      <c r="H967" s="269"/>
      <c r="I967" s="269"/>
      <c r="J967" s="269"/>
      <c r="K967" s="269"/>
      <c r="L967" s="269"/>
    </row>
    <row r="968" spans="1:12">
      <c r="A968" s="307"/>
      <c r="B968" s="268"/>
      <c r="E968" s="269"/>
      <c r="F968" s="269"/>
      <c r="G968" s="269"/>
      <c r="H968" s="269"/>
      <c r="I968" s="269"/>
      <c r="J968" s="269"/>
      <c r="K968" s="269"/>
      <c r="L968" s="269"/>
    </row>
    <row r="969" spans="1:12">
      <c r="A969" s="307"/>
      <c r="B969" s="268"/>
      <c r="E969" s="269"/>
      <c r="F969" s="269"/>
      <c r="G969" s="269"/>
      <c r="H969" s="269"/>
      <c r="I969" s="269"/>
      <c r="J969" s="269"/>
      <c r="K969" s="269"/>
      <c r="L969" s="269"/>
    </row>
    <row r="970" spans="1:12">
      <c r="A970" s="307"/>
      <c r="B970" s="268"/>
      <c r="E970" s="269"/>
      <c r="F970" s="269"/>
      <c r="G970" s="269"/>
      <c r="H970" s="269"/>
      <c r="I970" s="269"/>
      <c r="J970" s="269"/>
      <c r="K970" s="269"/>
      <c r="L970" s="269"/>
    </row>
    <row r="971" spans="1:12">
      <c r="A971" s="307"/>
      <c r="B971" s="268"/>
      <c r="E971" s="269"/>
      <c r="F971" s="269"/>
      <c r="G971" s="269"/>
      <c r="H971" s="269"/>
      <c r="I971" s="269"/>
      <c r="J971" s="269"/>
      <c r="K971" s="269"/>
      <c r="L971" s="269"/>
    </row>
    <row r="972" spans="1:12">
      <c r="A972" s="307"/>
      <c r="B972" s="268"/>
      <c r="E972" s="269"/>
      <c r="F972" s="269"/>
      <c r="G972" s="269"/>
      <c r="H972" s="269"/>
      <c r="I972" s="269"/>
      <c r="J972" s="269"/>
      <c r="K972" s="269"/>
      <c r="L972" s="269"/>
    </row>
    <row r="973" spans="1:12">
      <c r="A973" s="307"/>
      <c r="B973" s="268"/>
      <c r="E973" s="269"/>
      <c r="F973" s="269"/>
      <c r="G973" s="269"/>
      <c r="H973" s="269"/>
      <c r="I973" s="269"/>
      <c r="J973" s="269"/>
      <c r="K973" s="269"/>
      <c r="L973" s="269"/>
    </row>
    <row r="974" spans="1:12">
      <c r="A974" s="307"/>
      <c r="B974" s="268"/>
      <c r="E974" s="269"/>
      <c r="F974" s="269"/>
      <c r="G974" s="269"/>
      <c r="H974" s="269"/>
      <c r="I974" s="269"/>
      <c r="J974" s="269"/>
      <c r="K974" s="269"/>
      <c r="L974" s="269"/>
    </row>
    <row r="975" spans="1:12">
      <c r="A975" s="307"/>
      <c r="B975" s="268"/>
      <c r="E975" s="269"/>
      <c r="F975" s="269"/>
      <c r="G975" s="269"/>
      <c r="H975" s="269"/>
      <c r="I975" s="269"/>
      <c r="J975" s="269"/>
      <c r="K975" s="269"/>
      <c r="L975" s="269"/>
    </row>
    <row r="976" spans="1:12">
      <c r="A976" s="307"/>
      <c r="B976" s="268"/>
      <c r="E976" s="269"/>
      <c r="F976" s="269"/>
      <c r="G976" s="269"/>
      <c r="H976" s="269"/>
      <c r="I976" s="269"/>
      <c r="J976" s="269"/>
      <c r="K976" s="269"/>
      <c r="L976" s="269"/>
    </row>
    <row r="977" spans="1:12">
      <c r="A977" s="307"/>
      <c r="B977" s="268"/>
      <c r="E977" s="269"/>
      <c r="F977" s="269"/>
      <c r="G977" s="269"/>
      <c r="H977" s="269"/>
      <c r="I977" s="269"/>
      <c r="J977" s="269"/>
      <c r="K977" s="269"/>
      <c r="L977" s="269"/>
    </row>
    <row r="978" spans="1:12">
      <c r="A978" s="307"/>
      <c r="B978" s="268"/>
      <c r="E978" s="269"/>
      <c r="F978" s="269"/>
      <c r="G978" s="269"/>
      <c r="H978" s="269"/>
      <c r="I978" s="269"/>
      <c r="J978" s="269"/>
      <c r="K978" s="269"/>
      <c r="L978" s="269"/>
    </row>
    <row r="979" spans="1:12">
      <c r="A979" s="307"/>
      <c r="B979" s="268"/>
      <c r="E979" s="269"/>
      <c r="F979" s="269"/>
      <c r="G979" s="269"/>
      <c r="H979" s="269"/>
      <c r="I979" s="269"/>
      <c r="J979" s="269"/>
      <c r="K979" s="269"/>
      <c r="L979" s="269"/>
    </row>
    <row r="980" spans="1:12">
      <c r="A980" s="307"/>
      <c r="B980" s="268"/>
      <c r="E980" s="269"/>
      <c r="F980" s="269"/>
      <c r="G980" s="269"/>
      <c r="H980" s="269"/>
      <c r="I980" s="269"/>
      <c r="J980" s="269"/>
      <c r="K980" s="269"/>
      <c r="L980" s="269"/>
    </row>
    <row r="981" spans="1:12">
      <c r="A981" s="307"/>
      <c r="B981" s="268"/>
      <c r="E981" s="269"/>
      <c r="F981" s="269"/>
      <c r="G981" s="269"/>
      <c r="H981" s="269"/>
      <c r="I981" s="269"/>
      <c r="J981" s="269"/>
      <c r="K981" s="269"/>
      <c r="L981" s="269"/>
    </row>
    <row r="982" spans="1:12">
      <c r="A982" s="307"/>
      <c r="B982" s="268"/>
      <c r="E982" s="269"/>
      <c r="F982" s="269"/>
      <c r="G982" s="269"/>
      <c r="H982" s="269"/>
      <c r="I982" s="269"/>
      <c r="J982" s="269"/>
      <c r="K982" s="269"/>
      <c r="L982" s="269"/>
    </row>
    <row r="983" spans="1:12">
      <c r="A983" s="307"/>
      <c r="B983" s="268"/>
      <c r="E983" s="269"/>
      <c r="F983" s="269"/>
      <c r="G983" s="269"/>
      <c r="H983" s="269"/>
      <c r="I983" s="269"/>
      <c r="J983" s="269"/>
      <c r="K983" s="269"/>
      <c r="L983" s="269"/>
    </row>
    <row r="984" spans="1:12">
      <c r="A984" s="307"/>
      <c r="B984" s="268"/>
      <c r="E984" s="269"/>
      <c r="F984" s="269"/>
      <c r="G984" s="269"/>
      <c r="H984" s="269"/>
      <c r="I984" s="269"/>
      <c r="J984" s="269"/>
      <c r="K984" s="269"/>
      <c r="L984" s="269"/>
    </row>
    <row r="985" spans="1:12">
      <c r="A985" s="307"/>
      <c r="B985" s="268"/>
      <c r="E985" s="269"/>
      <c r="F985" s="269"/>
      <c r="G985" s="269"/>
      <c r="H985" s="269"/>
      <c r="I985" s="269"/>
      <c r="J985" s="269"/>
      <c r="K985" s="269"/>
      <c r="L985" s="269"/>
    </row>
    <row r="986" spans="1:12">
      <c r="A986" s="307"/>
      <c r="B986" s="268"/>
      <c r="E986" s="269"/>
      <c r="F986" s="269"/>
      <c r="G986" s="269"/>
      <c r="H986" s="269"/>
      <c r="I986" s="269"/>
      <c r="J986" s="269"/>
      <c r="K986" s="269"/>
      <c r="L986" s="269"/>
    </row>
    <row r="987" spans="1:12">
      <c r="A987" s="307"/>
      <c r="B987" s="268"/>
      <c r="E987" s="269"/>
      <c r="F987" s="269"/>
      <c r="G987" s="269"/>
      <c r="H987" s="269"/>
      <c r="I987" s="269"/>
      <c r="J987" s="269"/>
      <c r="K987" s="269"/>
      <c r="L987" s="269"/>
    </row>
    <row r="988" spans="1:12">
      <c r="A988" s="307"/>
      <c r="B988" s="268"/>
      <c r="E988" s="269"/>
      <c r="F988" s="269"/>
      <c r="G988" s="269"/>
      <c r="H988" s="269"/>
      <c r="I988" s="269"/>
      <c r="J988" s="269"/>
      <c r="K988" s="269"/>
      <c r="L988" s="269"/>
    </row>
    <row r="989" spans="1:12">
      <c r="A989" s="307"/>
      <c r="B989" s="268"/>
      <c r="E989" s="269"/>
      <c r="F989" s="269"/>
      <c r="G989" s="269"/>
      <c r="H989" s="269"/>
      <c r="I989" s="269"/>
      <c r="J989" s="269"/>
      <c r="K989" s="269"/>
      <c r="L989" s="269"/>
    </row>
    <row r="990" spans="1:12">
      <c r="A990" s="307"/>
      <c r="B990" s="268"/>
      <c r="E990" s="269"/>
      <c r="F990" s="269"/>
      <c r="G990" s="269"/>
      <c r="H990" s="269"/>
      <c r="I990" s="269"/>
      <c r="J990" s="269"/>
      <c r="K990" s="269"/>
      <c r="L990" s="269"/>
    </row>
    <row r="991" spans="1:12">
      <c r="A991" s="307"/>
      <c r="B991" s="268"/>
      <c r="E991" s="269"/>
      <c r="F991" s="269"/>
      <c r="G991" s="269"/>
      <c r="H991" s="269"/>
      <c r="I991" s="269"/>
      <c r="J991" s="269"/>
      <c r="K991" s="269"/>
      <c r="L991" s="269"/>
    </row>
    <row r="992" spans="1:12">
      <c r="A992" s="307"/>
      <c r="B992" s="268"/>
      <c r="E992" s="269"/>
      <c r="F992" s="269"/>
      <c r="G992" s="269"/>
      <c r="H992" s="269"/>
      <c r="I992" s="269"/>
      <c r="J992" s="269"/>
      <c r="K992" s="269"/>
      <c r="L992" s="269"/>
    </row>
    <row r="993" spans="1:12">
      <c r="A993" s="307"/>
      <c r="B993" s="268"/>
      <c r="E993" s="269"/>
      <c r="F993" s="269"/>
      <c r="G993" s="269"/>
      <c r="H993" s="269"/>
      <c r="I993" s="269"/>
      <c r="J993" s="269"/>
      <c r="K993" s="269"/>
      <c r="L993" s="269"/>
    </row>
    <row r="994" spans="1:12">
      <c r="A994" s="307"/>
      <c r="B994" s="268"/>
      <c r="E994" s="269"/>
      <c r="F994" s="269"/>
      <c r="G994" s="269"/>
      <c r="H994" s="269"/>
      <c r="I994" s="269"/>
      <c r="J994" s="269"/>
      <c r="K994" s="269"/>
      <c r="L994" s="269"/>
    </row>
    <row r="995" spans="1:12">
      <c r="A995" s="307"/>
      <c r="B995" s="268"/>
      <c r="E995" s="269"/>
      <c r="F995" s="269"/>
      <c r="G995" s="269"/>
      <c r="H995" s="269"/>
      <c r="I995" s="269"/>
      <c r="J995" s="269"/>
      <c r="K995" s="269"/>
      <c r="L995" s="269"/>
    </row>
    <row r="996" spans="1:12">
      <c r="A996" s="307"/>
      <c r="B996" s="268"/>
      <c r="E996" s="269"/>
      <c r="F996" s="269"/>
      <c r="G996" s="269"/>
      <c r="H996" s="269"/>
      <c r="I996" s="269"/>
      <c r="J996" s="269"/>
      <c r="K996" s="269"/>
      <c r="L996" s="269"/>
    </row>
    <row r="997" spans="1:12">
      <c r="A997" s="307"/>
      <c r="B997" s="268"/>
      <c r="E997" s="269"/>
      <c r="F997" s="269"/>
      <c r="G997" s="269"/>
      <c r="H997" s="269"/>
      <c r="I997" s="269"/>
      <c r="J997" s="269"/>
      <c r="K997" s="269"/>
      <c r="L997" s="269"/>
    </row>
    <row r="998" spans="1:12">
      <c r="A998" s="307"/>
      <c r="B998" s="268"/>
      <c r="E998" s="269"/>
      <c r="F998" s="269"/>
      <c r="G998" s="269"/>
      <c r="H998" s="269"/>
      <c r="I998" s="269"/>
      <c r="J998" s="269"/>
      <c r="K998" s="269"/>
      <c r="L998" s="269"/>
    </row>
    <row r="999" spans="1:12">
      <c r="A999" s="307"/>
      <c r="B999" s="268"/>
      <c r="E999" s="269"/>
      <c r="F999" s="269"/>
      <c r="G999" s="269"/>
      <c r="H999" s="269"/>
      <c r="I999" s="269"/>
      <c r="J999" s="269"/>
      <c r="K999" s="269"/>
      <c r="L999" s="269"/>
    </row>
    <row r="1000" spans="1:12">
      <c r="A1000" s="307"/>
      <c r="B1000" s="268"/>
      <c r="E1000" s="269"/>
      <c r="F1000" s="269"/>
      <c r="G1000" s="269"/>
      <c r="H1000" s="269"/>
      <c r="I1000" s="269"/>
      <c r="J1000" s="269"/>
      <c r="K1000" s="269"/>
      <c r="L1000" s="269"/>
    </row>
    <row r="1001" spans="1:12">
      <c r="A1001" s="307"/>
      <c r="B1001" s="268"/>
      <c r="E1001" s="269"/>
      <c r="F1001" s="269"/>
      <c r="G1001" s="269"/>
      <c r="H1001" s="269"/>
      <c r="I1001" s="269"/>
      <c r="J1001" s="269"/>
      <c r="K1001" s="269"/>
      <c r="L1001" s="269"/>
    </row>
    <row r="1002" spans="1:12">
      <c r="A1002" s="307"/>
      <c r="B1002" s="268"/>
      <c r="E1002" s="269"/>
      <c r="F1002" s="269"/>
      <c r="G1002" s="269"/>
      <c r="H1002" s="269"/>
      <c r="I1002" s="269"/>
      <c r="J1002" s="269"/>
      <c r="K1002" s="269"/>
      <c r="L1002" s="269"/>
    </row>
    <row r="1003" spans="1:12">
      <c r="A1003" s="307"/>
      <c r="B1003" s="268"/>
      <c r="E1003" s="269"/>
      <c r="F1003" s="269"/>
      <c r="G1003" s="269"/>
      <c r="H1003" s="269"/>
      <c r="I1003" s="269"/>
      <c r="J1003" s="269"/>
      <c r="K1003" s="269"/>
      <c r="L1003" s="269"/>
    </row>
    <row r="1004" spans="1:12">
      <c r="A1004" s="307"/>
      <c r="B1004" s="268"/>
      <c r="E1004" s="269"/>
      <c r="F1004" s="269"/>
      <c r="G1004" s="269"/>
      <c r="H1004" s="269"/>
      <c r="I1004" s="269"/>
      <c r="J1004" s="269"/>
      <c r="K1004" s="269"/>
      <c r="L1004" s="269"/>
    </row>
    <row r="1005" spans="1:12">
      <c r="A1005" s="307"/>
      <c r="B1005" s="268"/>
      <c r="E1005" s="269"/>
      <c r="F1005" s="269"/>
      <c r="G1005" s="269"/>
      <c r="H1005" s="269"/>
      <c r="I1005" s="269"/>
      <c r="J1005" s="269"/>
      <c r="K1005" s="269"/>
      <c r="L1005" s="269"/>
    </row>
    <row r="1006" spans="1:12">
      <c r="A1006" s="307"/>
      <c r="B1006" s="268"/>
      <c r="E1006" s="269"/>
      <c r="F1006" s="269"/>
      <c r="G1006" s="269"/>
      <c r="H1006" s="269"/>
      <c r="I1006" s="269"/>
      <c r="J1006" s="269"/>
      <c r="K1006" s="269"/>
      <c r="L1006" s="269"/>
    </row>
    <row r="1007" spans="1:12">
      <c r="A1007" s="307"/>
      <c r="B1007" s="268"/>
      <c r="E1007" s="269"/>
      <c r="F1007" s="269"/>
      <c r="G1007" s="269"/>
      <c r="H1007" s="269"/>
      <c r="I1007" s="269"/>
      <c r="J1007" s="269"/>
      <c r="K1007" s="269"/>
      <c r="L1007" s="269"/>
    </row>
    <row r="1008" spans="1:12">
      <c r="A1008" s="307"/>
      <c r="B1008" s="268"/>
      <c r="E1008" s="269"/>
      <c r="F1008" s="269"/>
      <c r="G1008" s="269"/>
      <c r="H1008" s="269"/>
      <c r="I1008" s="269"/>
      <c r="J1008" s="269"/>
      <c r="K1008" s="269"/>
      <c r="L1008" s="269"/>
    </row>
    <row r="1009" spans="1:12">
      <c r="A1009" s="307"/>
      <c r="B1009" s="268"/>
      <c r="E1009" s="269"/>
      <c r="F1009" s="269"/>
      <c r="G1009" s="269"/>
      <c r="H1009" s="269"/>
      <c r="I1009" s="269"/>
      <c r="J1009" s="269"/>
      <c r="K1009" s="269"/>
      <c r="L1009" s="269"/>
    </row>
    <row r="1010" spans="1:12">
      <c r="A1010" s="307"/>
      <c r="B1010" s="268"/>
      <c r="E1010" s="269"/>
      <c r="F1010" s="269"/>
      <c r="G1010" s="269"/>
      <c r="H1010" s="269"/>
      <c r="I1010" s="269"/>
      <c r="J1010" s="269"/>
      <c r="K1010" s="269"/>
      <c r="L1010" s="269"/>
    </row>
    <row r="1011" spans="1:12">
      <c r="A1011" s="307"/>
      <c r="B1011" s="268"/>
      <c r="E1011" s="269"/>
      <c r="F1011" s="269"/>
      <c r="G1011" s="269"/>
      <c r="H1011" s="269"/>
      <c r="I1011" s="269"/>
      <c r="J1011" s="269"/>
      <c r="K1011" s="269"/>
      <c r="L1011" s="269"/>
    </row>
    <row r="1012" spans="1:12">
      <c r="A1012" s="307"/>
      <c r="B1012" s="268"/>
      <c r="E1012" s="269"/>
      <c r="F1012" s="269"/>
      <c r="G1012" s="269"/>
      <c r="H1012" s="269"/>
      <c r="I1012" s="269"/>
      <c r="J1012" s="269"/>
      <c r="K1012" s="269"/>
      <c r="L1012" s="269"/>
    </row>
    <row r="1013" spans="1:12">
      <c r="A1013" s="307"/>
      <c r="B1013" s="268"/>
      <c r="E1013" s="269"/>
      <c r="F1013" s="269"/>
      <c r="G1013" s="269"/>
      <c r="H1013" s="269"/>
      <c r="I1013" s="269"/>
      <c r="J1013" s="269"/>
      <c r="K1013" s="269"/>
      <c r="L1013" s="269"/>
    </row>
    <row r="1014" spans="1:12">
      <c r="A1014" s="307"/>
      <c r="B1014" s="268"/>
      <c r="E1014" s="269"/>
      <c r="F1014" s="269"/>
      <c r="G1014" s="269"/>
      <c r="H1014" s="269"/>
      <c r="I1014" s="269"/>
      <c r="J1014" s="269"/>
      <c r="K1014" s="269"/>
      <c r="L1014" s="269"/>
    </row>
    <row r="1015" spans="1:12">
      <c r="A1015" s="307"/>
      <c r="B1015" s="268"/>
      <c r="E1015" s="269"/>
      <c r="F1015" s="269"/>
      <c r="G1015" s="269"/>
      <c r="H1015" s="269"/>
      <c r="I1015" s="269"/>
      <c r="J1015" s="269"/>
      <c r="K1015" s="269"/>
      <c r="L1015" s="269"/>
    </row>
    <row r="1016" spans="1:12">
      <c r="A1016" s="307"/>
      <c r="B1016" s="268"/>
      <c r="E1016" s="269"/>
      <c r="F1016" s="269"/>
      <c r="G1016" s="269"/>
      <c r="H1016" s="269"/>
      <c r="I1016" s="269"/>
      <c r="J1016" s="269"/>
      <c r="K1016" s="269"/>
      <c r="L1016" s="269"/>
    </row>
    <row r="1017" spans="1:12">
      <c r="A1017" s="307"/>
      <c r="B1017" s="268"/>
      <c r="E1017" s="269"/>
      <c r="F1017" s="269"/>
      <c r="G1017" s="269"/>
      <c r="H1017" s="269"/>
      <c r="I1017" s="269"/>
      <c r="J1017" s="269"/>
      <c r="K1017" s="269"/>
      <c r="L1017" s="269"/>
    </row>
    <row r="1018" spans="1:12">
      <c r="A1018" s="307"/>
      <c r="B1018" s="268"/>
      <c r="E1018" s="269"/>
      <c r="F1018" s="269"/>
      <c r="G1018" s="269"/>
      <c r="H1018" s="269"/>
      <c r="I1018" s="269"/>
      <c r="J1018" s="269"/>
      <c r="K1018" s="269"/>
      <c r="L1018" s="269"/>
    </row>
    <row r="1019" spans="1:12">
      <c r="A1019" s="307"/>
      <c r="B1019" s="268"/>
      <c r="E1019" s="269"/>
      <c r="F1019" s="269"/>
      <c r="G1019" s="269"/>
      <c r="H1019" s="269"/>
      <c r="I1019" s="269"/>
      <c r="J1019" s="269"/>
      <c r="K1019" s="269"/>
      <c r="L1019" s="269"/>
    </row>
    <row r="1020" spans="1:12">
      <c r="A1020" s="307"/>
      <c r="B1020" s="268"/>
      <c r="E1020" s="269"/>
      <c r="F1020" s="269"/>
      <c r="G1020" s="269"/>
      <c r="H1020" s="269"/>
      <c r="I1020" s="269"/>
      <c r="J1020" s="269"/>
      <c r="K1020" s="269"/>
      <c r="L1020" s="269"/>
    </row>
    <row r="1021" spans="1:12">
      <c r="A1021" s="307"/>
      <c r="B1021" s="268"/>
      <c r="E1021" s="269"/>
      <c r="F1021" s="269"/>
      <c r="G1021" s="269"/>
      <c r="H1021" s="269"/>
      <c r="I1021" s="269"/>
      <c r="J1021" s="269"/>
      <c r="K1021" s="269"/>
      <c r="L1021" s="269"/>
    </row>
    <row r="1022" spans="1:12">
      <c r="A1022" s="307"/>
      <c r="B1022" s="268"/>
      <c r="E1022" s="269"/>
      <c r="F1022" s="269"/>
      <c r="G1022" s="269"/>
      <c r="H1022" s="269"/>
      <c r="I1022" s="269"/>
      <c r="J1022" s="269"/>
      <c r="K1022" s="269"/>
      <c r="L1022" s="269"/>
    </row>
    <row r="1023" spans="1:12">
      <c r="A1023" s="307"/>
      <c r="B1023" s="268"/>
      <c r="E1023" s="269"/>
      <c r="F1023" s="269"/>
      <c r="G1023" s="269"/>
      <c r="H1023" s="269"/>
      <c r="I1023" s="269"/>
      <c r="J1023" s="269"/>
      <c r="K1023" s="269"/>
      <c r="L1023" s="269"/>
    </row>
    <row r="1024" spans="1:12">
      <c r="A1024" s="307"/>
      <c r="B1024" s="268"/>
      <c r="E1024" s="269"/>
      <c r="F1024" s="269"/>
      <c r="G1024" s="269"/>
      <c r="H1024" s="269"/>
      <c r="I1024" s="269"/>
      <c r="J1024" s="269"/>
      <c r="K1024" s="269"/>
      <c r="L1024" s="269"/>
    </row>
    <row r="1025" spans="1:12">
      <c r="A1025" s="307"/>
      <c r="B1025" s="268"/>
      <c r="E1025" s="269"/>
      <c r="F1025" s="269"/>
      <c r="G1025" s="269"/>
      <c r="H1025" s="269"/>
      <c r="I1025" s="269"/>
      <c r="J1025" s="269"/>
      <c r="K1025" s="269"/>
      <c r="L1025" s="269"/>
    </row>
    <row r="1026" spans="1:12">
      <c r="A1026" s="307"/>
      <c r="B1026" s="268"/>
      <c r="E1026" s="269"/>
      <c r="F1026" s="269"/>
      <c r="G1026" s="269"/>
      <c r="H1026" s="269"/>
      <c r="I1026" s="269"/>
      <c r="J1026" s="269"/>
      <c r="K1026" s="269"/>
      <c r="L1026" s="269"/>
    </row>
    <row r="1027" spans="1:12">
      <c r="A1027" s="307"/>
      <c r="B1027" s="268"/>
      <c r="E1027" s="269"/>
      <c r="F1027" s="269"/>
      <c r="G1027" s="269"/>
      <c r="H1027" s="269"/>
      <c r="I1027" s="269"/>
      <c r="J1027" s="269"/>
      <c r="K1027" s="269"/>
      <c r="L1027" s="269"/>
    </row>
    <row r="1028" spans="1:12">
      <c r="A1028" s="307"/>
      <c r="B1028" s="268"/>
      <c r="E1028" s="269"/>
      <c r="F1028" s="269"/>
      <c r="G1028" s="269"/>
      <c r="H1028" s="269"/>
      <c r="I1028" s="269"/>
      <c r="J1028" s="269"/>
      <c r="K1028" s="269"/>
      <c r="L1028" s="269"/>
    </row>
    <row r="1029" spans="1:12">
      <c r="A1029" s="307"/>
      <c r="B1029" s="268"/>
      <c r="E1029" s="269"/>
      <c r="F1029" s="269"/>
      <c r="G1029" s="269"/>
      <c r="H1029" s="269"/>
      <c r="I1029" s="269"/>
      <c r="J1029" s="269"/>
      <c r="K1029" s="269"/>
      <c r="L1029" s="269"/>
    </row>
    <row r="1030" spans="1:12">
      <c r="A1030" s="307"/>
      <c r="B1030" s="268"/>
      <c r="E1030" s="269"/>
      <c r="F1030" s="269"/>
      <c r="G1030" s="269"/>
      <c r="H1030" s="269"/>
      <c r="I1030" s="269"/>
      <c r="J1030" s="269"/>
      <c r="K1030" s="269"/>
      <c r="L1030" s="269"/>
    </row>
    <row r="1031" spans="1:12">
      <c r="A1031" s="307"/>
      <c r="B1031" s="268"/>
      <c r="E1031" s="269"/>
      <c r="F1031" s="269"/>
      <c r="G1031" s="269"/>
      <c r="H1031" s="269"/>
      <c r="I1031" s="269"/>
      <c r="J1031" s="269"/>
      <c r="K1031" s="269"/>
      <c r="L1031" s="269"/>
    </row>
    <row r="1032" spans="1:12">
      <c r="A1032" s="307"/>
      <c r="B1032" s="268"/>
      <c r="E1032" s="269"/>
      <c r="F1032" s="269"/>
      <c r="G1032" s="269"/>
      <c r="H1032" s="269"/>
      <c r="I1032" s="269"/>
      <c r="J1032" s="269"/>
      <c r="K1032" s="269"/>
      <c r="L1032" s="269"/>
    </row>
    <row r="1033" spans="1:12">
      <c r="A1033" s="307"/>
      <c r="B1033" s="268"/>
      <c r="E1033" s="269"/>
      <c r="F1033" s="269"/>
      <c r="G1033" s="269"/>
      <c r="H1033" s="269"/>
      <c r="I1033" s="269"/>
      <c r="J1033" s="269"/>
      <c r="K1033" s="269"/>
      <c r="L1033" s="269"/>
    </row>
    <row r="1034" spans="1:12">
      <c r="A1034" s="307"/>
      <c r="B1034" s="268"/>
      <c r="E1034" s="269"/>
      <c r="F1034" s="269"/>
      <c r="G1034" s="269"/>
      <c r="H1034" s="269"/>
      <c r="I1034" s="269"/>
      <c r="J1034" s="269"/>
      <c r="K1034" s="269"/>
      <c r="L1034" s="269"/>
    </row>
    <row r="1035" spans="1:12">
      <c r="A1035" s="307"/>
      <c r="B1035" s="268"/>
      <c r="E1035" s="269"/>
      <c r="F1035" s="269"/>
      <c r="G1035" s="269"/>
      <c r="H1035" s="269"/>
      <c r="I1035" s="269"/>
      <c r="J1035" s="269"/>
      <c r="K1035" s="269"/>
      <c r="L1035" s="269"/>
    </row>
    <row r="1036" spans="1:12">
      <c r="A1036" s="307"/>
      <c r="B1036" s="268"/>
      <c r="E1036" s="269"/>
      <c r="F1036" s="269"/>
      <c r="G1036" s="269"/>
      <c r="H1036" s="269"/>
      <c r="I1036" s="269"/>
      <c r="J1036" s="269"/>
      <c r="K1036" s="269"/>
      <c r="L1036" s="269"/>
    </row>
    <row r="1037" spans="1:12">
      <c r="A1037" s="307"/>
      <c r="B1037" s="268"/>
      <c r="E1037" s="269"/>
      <c r="F1037" s="269"/>
      <c r="G1037" s="269"/>
      <c r="H1037" s="269"/>
      <c r="I1037" s="269"/>
      <c r="J1037" s="269"/>
      <c r="K1037" s="269"/>
      <c r="L1037" s="269"/>
    </row>
    <row r="1038" spans="1:12">
      <c r="A1038" s="307"/>
      <c r="B1038" s="268"/>
      <c r="E1038" s="269"/>
      <c r="F1038" s="269"/>
      <c r="G1038" s="269"/>
      <c r="H1038" s="269"/>
      <c r="I1038" s="269"/>
      <c r="J1038" s="269"/>
      <c r="K1038" s="269"/>
      <c r="L1038" s="269"/>
    </row>
    <row r="1039" spans="1:12">
      <c r="A1039" s="307"/>
      <c r="B1039" s="268"/>
      <c r="E1039" s="269"/>
      <c r="F1039" s="269"/>
      <c r="G1039" s="269"/>
      <c r="H1039" s="269"/>
      <c r="I1039" s="269"/>
      <c r="J1039" s="269"/>
      <c r="K1039" s="269"/>
      <c r="L1039" s="269"/>
    </row>
    <row r="1040" spans="1:12">
      <c r="A1040" s="307"/>
      <c r="B1040" s="268"/>
      <c r="E1040" s="269"/>
      <c r="F1040" s="269"/>
      <c r="G1040" s="269"/>
      <c r="H1040" s="269"/>
      <c r="I1040" s="269"/>
      <c r="J1040" s="269"/>
      <c r="K1040" s="269"/>
      <c r="L1040" s="269"/>
    </row>
    <row r="1041" spans="1:12">
      <c r="A1041" s="307"/>
      <c r="B1041" s="268"/>
      <c r="E1041" s="269"/>
      <c r="F1041" s="269"/>
      <c r="G1041" s="269"/>
      <c r="H1041" s="269"/>
      <c r="I1041" s="269"/>
      <c r="J1041" s="269"/>
      <c r="K1041" s="269"/>
      <c r="L1041" s="269"/>
    </row>
    <row r="1042" spans="1:12">
      <c r="A1042" s="307"/>
      <c r="B1042" s="268"/>
      <c r="E1042" s="269"/>
      <c r="F1042" s="269"/>
      <c r="G1042" s="269"/>
      <c r="H1042" s="269"/>
      <c r="I1042" s="269"/>
      <c r="J1042" s="269"/>
      <c r="K1042" s="269"/>
      <c r="L1042" s="269"/>
    </row>
    <row r="1043" spans="1:12">
      <c r="A1043" s="307"/>
      <c r="B1043" s="268"/>
      <c r="E1043" s="269"/>
      <c r="F1043" s="269"/>
      <c r="G1043" s="269"/>
      <c r="H1043" s="269"/>
      <c r="I1043" s="269"/>
      <c r="J1043" s="269"/>
      <c r="K1043" s="269"/>
      <c r="L1043" s="269"/>
    </row>
    <row r="1044" spans="1:12">
      <c r="A1044" s="307"/>
      <c r="B1044" s="268"/>
      <c r="E1044" s="269"/>
      <c r="F1044" s="269"/>
      <c r="G1044" s="269"/>
      <c r="H1044" s="269"/>
      <c r="I1044" s="269"/>
      <c r="J1044" s="269"/>
      <c r="K1044" s="269"/>
      <c r="L1044" s="269"/>
    </row>
    <row r="1045" spans="1:12">
      <c r="A1045" s="307"/>
      <c r="B1045" s="268"/>
      <c r="E1045" s="269"/>
      <c r="F1045" s="269"/>
      <c r="G1045" s="269"/>
      <c r="H1045" s="269"/>
      <c r="I1045" s="269"/>
      <c r="J1045" s="269"/>
      <c r="K1045" s="269"/>
      <c r="L1045" s="269"/>
    </row>
    <row r="1046" spans="1:12">
      <c r="A1046" s="307"/>
      <c r="B1046" s="268"/>
      <c r="E1046" s="269"/>
      <c r="F1046" s="269"/>
      <c r="G1046" s="269"/>
      <c r="H1046" s="269"/>
      <c r="I1046" s="269"/>
      <c r="J1046" s="269"/>
      <c r="K1046" s="269"/>
      <c r="L1046" s="269"/>
    </row>
    <row r="1047" spans="1:12">
      <c r="A1047" s="307"/>
      <c r="B1047" s="268"/>
      <c r="E1047" s="269"/>
      <c r="F1047" s="269"/>
      <c r="G1047" s="269"/>
      <c r="H1047" s="269"/>
      <c r="I1047" s="269"/>
      <c r="J1047" s="269"/>
      <c r="K1047" s="269"/>
      <c r="L1047" s="269"/>
    </row>
    <row r="1048" spans="1:12">
      <c r="A1048" s="307"/>
      <c r="B1048" s="268"/>
      <c r="E1048" s="269"/>
      <c r="F1048" s="269"/>
      <c r="G1048" s="269"/>
      <c r="H1048" s="269"/>
      <c r="I1048" s="269"/>
      <c r="J1048" s="269"/>
      <c r="K1048" s="269"/>
      <c r="L1048" s="269"/>
    </row>
    <row r="1049" spans="1:12">
      <c r="A1049" s="307"/>
      <c r="B1049" s="268"/>
      <c r="E1049" s="269"/>
      <c r="F1049" s="269"/>
      <c r="G1049" s="269"/>
      <c r="H1049" s="269"/>
      <c r="I1049" s="269"/>
      <c r="J1049" s="269"/>
      <c r="K1049" s="269"/>
      <c r="L1049" s="269"/>
    </row>
    <row r="1050" spans="1:12">
      <c r="A1050" s="307"/>
      <c r="B1050" s="268"/>
      <c r="E1050" s="269"/>
      <c r="F1050" s="269"/>
      <c r="G1050" s="269"/>
      <c r="H1050" s="269"/>
      <c r="I1050" s="269"/>
      <c r="J1050" s="269"/>
      <c r="K1050" s="269"/>
      <c r="L1050" s="269"/>
    </row>
    <row r="1051" spans="1:12">
      <c r="A1051" s="307"/>
      <c r="B1051" s="268"/>
      <c r="E1051" s="269"/>
      <c r="F1051" s="269"/>
      <c r="G1051" s="269"/>
      <c r="H1051" s="269"/>
      <c r="I1051" s="269"/>
      <c r="J1051" s="269"/>
      <c r="K1051" s="269"/>
      <c r="L1051" s="269"/>
    </row>
    <row r="1052" spans="1:12">
      <c r="A1052" s="307"/>
      <c r="B1052" s="268"/>
      <c r="E1052" s="269"/>
      <c r="F1052" s="269"/>
      <c r="G1052" s="269"/>
      <c r="H1052" s="269"/>
      <c r="I1052" s="269"/>
      <c r="J1052" s="269"/>
      <c r="K1052" s="269"/>
      <c r="L1052" s="269"/>
    </row>
    <row r="1053" spans="1:12">
      <c r="A1053" s="307"/>
      <c r="B1053" s="268"/>
      <c r="E1053" s="269"/>
      <c r="F1053" s="269"/>
      <c r="G1053" s="269"/>
      <c r="H1053" s="269"/>
      <c r="I1053" s="269"/>
      <c r="J1053" s="269"/>
      <c r="K1053" s="269"/>
      <c r="L1053" s="269"/>
    </row>
    <row r="1054" spans="1:12">
      <c r="A1054" s="307"/>
      <c r="B1054" s="268"/>
      <c r="E1054" s="269"/>
      <c r="F1054" s="269"/>
      <c r="G1054" s="269"/>
      <c r="H1054" s="269"/>
      <c r="I1054" s="269"/>
      <c r="J1054" s="269"/>
      <c r="K1054" s="269"/>
      <c r="L1054" s="269"/>
    </row>
    <row r="1055" spans="1:12">
      <c r="A1055" s="307"/>
      <c r="B1055" s="268"/>
      <c r="E1055" s="269"/>
      <c r="F1055" s="269"/>
      <c r="G1055" s="269"/>
      <c r="H1055" s="269"/>
      <c r="I1055" s="269"/>
      <c r="J1055" s="269"/>
      <c r="K1055" s="269"/>
      <c r="L1055" s="269"/>
    </row>
    <row r="1056" spans="1:12">
      <c r="A1056" s="307"/>
      <c r="B1056" s="268"/>
      <c r="E1056" s="269"/>
      <c r="F1056" s="269"/>
      <c r="G1056" s="269"/>
      <c r="H1056" s="269"/>
      <c r="I1056" s="269"/>
      <c r="J1056" s="269"/>
      <c r="K1056" s="269"/>
      <c r="L1056" s="269"/>
    </row>
    <row r="1057" spans="1:12">
      <c r="A1057" s="307"/>
      <c r="B1057" s="268"/>
      <c r="E1057" s="269"/>
      <c r="F1057" s="269"/>
      <c r="G1057" s="269"/>
      <c r="H1057" s="269"/>
      <c r="I1057" s="269"/>
      <c r="J1057" s="269"/>
      <c r="K1057" s="269"/>
      <c r="L1057" s="269"/>
    </row>
    <row r="1058" spans="1:12">
      <c r="A1058" s="307"/>
      <c r="B1058" s="268"/>
      <c r="E1058" s="269"/>
      <c r="F1058" s="269"/>
      <c r="G1058" s="269"/>
      <c r="H1058" s="269"/>
      <c r="I1058" s="269"/>
      <c r="J1058" s="269"/>
      <c r="K1058" s="269"/>
      <c r="L1058" s="269"/>
    </row>
    <row r="1059" spans="1:12">
      <c r="A1059" s="307"/>
      <c r="B1059" s="268"/>
      <c r="E1059" s="269"/>
      <c r="F1059" s="269"/>
      <c r="G1059" s="269"/>
      <c r="H1059" s="269"/>
      <c r="I1059" s="269"/>
      <c r="J1059" s="269"/>
      <c r="K1059" s="269"/>
      <c r="L1059" s="269"/>
    </row>
    <row r="1060" spans="1:12">
      <c r="A1060" s="307"/>
      <c r="B1060" s="268"/>
      <c r="E1060" s="269"/>
      <c r="F1060" s="269"/>
      <c r="G1060" s="269"/>
      <c r="H1060" s="269"/>
      <c r="I1060" s="269"/>
      <c r="J1060" s="269"/>
      <c r="K1060" s="269"/>
      <c r="L1060" s="269"/>
    </row>
    <row r="1061" spans="1:12">
      <c r="A1061" s="307"/>
      <c r="B1061" s="268"/>
      <c r="E1061" s="269"/>
      <c r="F1061" s="269"/>
      <c r="G1061" s="269"/>
      <c r="H1061" s="269"/>
      <c r="I1061" s="269"/>
      <c r="J1061" s="269"/>
      <c r="K1061" s="269"/>
      <c r="L1061" s="269"/>
    </row>
    <row r="1062" spans="1:12">
      <c r="A1062" s="307"/>
      <c r="B1062" s="268"/>
      <c r="E1062" s="269"/>
      <c r="F1062" s="269"/>
      <c r="G1062" s="269"/>
      <c r="H1062" s="269"/>
      <c r="I1062" s="269"/>
      <c r="J1062" s="269"/>
      <c r="K1062" s="269"/>
      <c r="L1062" s="269"/>
    </row>
    <row r="1063" spans="1:12">
      <c r="A1063" s="307"/>
      <c r="B1063" s="268"/>
      <c r="E1063" s="269"/>
      <c r="F1063" s="269"/>
      <c r="G1063" s="269"/>
      <c r="H1063" s="269"/>
      <c r="I1063" s="269"/>
      <c r="J1063" s="269"/>
      <c r="K1063" s="269"/>
      <c r="L1063" s="269"/>
    </row>
    <row r="1064" spans="1:12">
      <c r="A1064" s="307"/>
      <c r="B1064" s="268"/>
      <c r="E1064" s="269"/>
      <c r="F1064" s="269"/>
      <c r="G1064" s="269"/>
      <c r="H1064" s="269"/>
      <c r="I1064" s="269"/>
      <c r="J1064" s="269"/>
      <c r="K1064" s="269"/>
      <c r="L1064" s="269"/>
    </row>
    <row r="1065" spans="1:12">
      <c r="A1065" s="307"/>
      <c r="B1065" s="268"/>
      <c r="E1065" s="269"/>
      <c r="F1065" s="269"/>
      <c r="G1065" s="269"/>
      <c r="H1065" s="269"/>
      <c r="I1065" s="269"/>
      <c r="J1065" s="269"/>
      <c r="K1065" s="269"/>
      <c r="L1065" s="269"/>
    </row>
    <row r="1066" spans="1:12">
      <c r="A1066" s="307"/>
      <c r="B1066" s="268"/>
      <c r="E1066" s="269"/>
      <c r="F1066" s="269"/>
      <c r="G1066" s="269"/>
      <c r="H1066" s="269"/>
      <c r="I1066" s="269"/>
      <c r="J1066" s="269"/>
      <c r="K1066" s="269"/>
      <c r="L1066" s="269"/>
    </row>
    <row r="1067" spans="1:12">
      <c r="A1067" s="307"/>
      <c r="B1067" s="268"/>
      <c r="E1067" s="269"/>
      <c r="F1067" s="269"/>
      <c r="G1067" s="269"/>
      <c r="H1067" s="269"/>
      <c r="I1067" s="269"/>
      <c r="J1067" s="269"/>
      <c r="K1067" s="269"/>
      <c r="L1067" s="269"/>
    </row>
    <row r="1068" spans="1:12">
      <c r="A1068" s="307"/>
      <c r="B1068" s="268"/>
      <c r="E1068" s="269"/>
      <c r="F1068" s="269"/>
      <c r="G1068" s="269"/>
      <c r="H1068" s="269"/>
      <c r="I1068" s="269"/>
      <c r="J1068" s="269"/>
      <c r="K1068" s="269"/>
      <c r="L1068" s="269"/>
    </row>
    <row r="1069" spans="1:12">
      <c r="A1069" s="307"/>
      <c r="B1069" s="268"/>
      <c r="E1069" s="269"/>
      <c r="F1069" s="269"/>
      <c r="G1069" s="269"/>
      <c r="H1069" s="269"/>
      <c r="I1069" s="269"/>
      <c r="J1069" s="269"/>
      <c r="K1069" s="269"/>
      <c r="L1069" s="269"/>
    </row>
    <row r="1070" spans="1:12">
      <c r="A1070" s="307"/>
      <c r="B1070" s="268"/>
      <c r="E1070" s="269"/>
      <c r="F1070" s="269"/>
      <c r="G1070" s="269"/>
      <c r="H1070" s="269"/>
      <c r="I1070" s="269"/>
      <c r="J1070" s="269"/>
      <c r="K1070" s="269"/>
      <c r="L1070" s="269"/>
    </row>
    <row r="1071" spans="1:12">
      <c r="A1071" s="307"/>
      <c r="B1071" s="268"/>
      <c r="E1071" s="269"/>
      <c r="F1071" s="269"/>
      <c r="G1071" s="269"/>
      <c r="H1071" s="269"/>
      <c r="I1071" s="269"/>
      <c r="J1071" s="269"/>
      <c r="K1071" s="269"/>
      <c r="L1071" s="269"/>
    </row>
    <row r="1072" spans="1:12">
      <c r="A1072" s="307"/>
      <c r="B1072" s="268"/>
      <c r="E1072" s="269"/>
      <c r="F1072" s="269"/>
      <c r="G1072" s="269"/>
      <c r="H1072" s="269"/>
      <c r="I1072" s="269"/>
      <c r="J1072" s="269"/>
      <c r="K1072" s="269"/>
      <c r="L1072" s="269"/>
    </row>
    <row r="1073" spans="1:12">
      <c r="A1073" s="307"/>
      <c r="B1073" s="268"/>
      <c r="E1073" s="269"/>
      <c r="F1073" s="269"/>
      <c r="G1073" s="269"/>
      <c r="H1073" s="269"/>
      <c r="I1073" s="269"/>
      <c r="J1073" s="269"/>
      <c r="K1073" s="269"/>
      <c r="L1073" s="269"/>
    </row>
    <row r="1074" spans="1:12">
      <c r="A1074" s="307"/>
      <c r="B1074" s="268"/>
      <c r="E1074" s="269"/>
      <c r="F1074" s="269"/>
      <c r="G1074" s="269"/>
      <c r="H1074" s="269"/>
      <c r="I1074" s="269"/>
      <c r="J1074" s="269"/>
      <c r="K1074" s="269"/>
      <c r="L1074" s="269"/>
    </row>
    <row r="1075" spans="1:12">
      <c r="A1075" s="307"/>
      <c r="B1075" s="268"/>
      <c r="E1075" s="269"/>
      <c r="F1075" s="269"/>
      <c r="G1075" s="269"/>
      <c r="H1075" s="269"/>
      <c r="I1075" s="269"/>
      <c r="J1075" s="269"/>
      <c r="K1075" s="269"/>
      <c r="L1075" s="269"/>
    </row>
    <row r="1076" spans="1:12">
      <c r="A1076" s="307"/>
      <c r="B1076" s="268"/>
      <c r="E1076" s="269"/>
      <c r="F1076" s="269"/>
      <c r="G1076" s="269"/>
      <c r="H1076" s="269"/>
      <c r="I1076" s="269"/>
      <c r="J1076" s="269"/>
      <c r="K1076" s="269"/>
      <c r="L1076" s="269"/>
    </row>
    <row r="1077" spans="1:12">
      <c r="A1077" s="307"/>
      <c r="B1077" s="268"/>
      <c r="E1077" s="269"/>
      <c r="F1077" s="269"/>
      <c r="G1077" s="269"/>
      <c r="H1077" s="269"/>
      <c r="I1077" s="269"/>
      <c r="J1077" s="269"/>
      <c r="K1077" s="269"/>
      <c r="L1077" s="269"/>
    </row>
    <row r="1078" spans="1:12">
      <c r="A1078" s="307"/>
      <c r="B1078" s="268"/>
      <c r="E1078" s="269"/>
      <c r="F1078" s="269"/>
      <c r="G1078" s="269"/>
      <c r="H1078" s="269"/>
      <c r="I1078" s="269"/>
      <c r="J1078" s="269"/>
      <c r="K1078" s="269"/>
      <c r="L1078" s="269"/>
    </row>
    <row r="1079" spans="1:12">
      <c r="A1079" s="307"/>
      <c r="B1079" s="268"/>
      <c r="E1079" s="269"/>
      <c r="F1079" s="269"/>
      <c r="G1079" s="269"/>
      <c r="H1079" s="269"/>
      <c r="I1079" s="269"/>
      <c r="J1079" s="269"/>
      <c r="K1079" s="269"/>
      <c r="L1079" s="269"/>
    </row>
    <row r="1080" spans="1:12">
      <c r="A1080" s="307"/>
      <c r="B1080" s="268"/>
      <c r="E1080" s="269"/>
      <c r="F1080" s="269"/>
      <c r="G1080" s="269"/>
      <c r="H1080" s="269"/>
      <c r="I1080" s="269"/>
      <c r="J1080" s="269"/>
      <c r="K1080" s="269"/>
      <c r="L1080" s="269"/>
    </row>
    <row r="1081" spans="1:12">
      <c r="A1081" s="307"/>
      <c r="B1081" s="268"/>
      <c r="E1081" s="269"/>
      <c r="F1081" s="269"/>
      <c r="G1081" s="269"/>
      <c r="H1081" s="269"/>
      <c r="I1081" s="269"/>
      <c r="J1081" s="269"/>
      <c r="K1081" s="269"/>
      <c r="L1081" s="269"/>
    </row>
    <row r="1082" spans="1:12">
      <c r="A1082" s="307"/>
      <c r="B1082" s="268"/>
      <c r="E1082" s="269"/>
      <c r="F1082" s="269"/>
      <c r="G1082" s="269"/>
      <c r="H1082" s="269"/>
      <c r="I1082" s="269"/>
      <c r="J1082" s="269"/>
      <c r="K1082" s="269"/>
      <c r="L1082" s="269"/>
    </row>
    <row r="1083" spans="1:12">
      <c r="A1083" s="307"/>
      <c r="B1083" s="268"/>
      <c r="E1083" s="269"/>
      <c r="F1083" s="269"/>
      <c r="G1083" s="269"/>
      <c r="H1083" s="269"/>
      <c r="I1083" s="269"/>
      <c r="J1083" s="269"/>
      <c r="K1083" s="269"/>
      <c r="L1083" s="269"/>
    </row>
    <row r="1084" spans="1:12">
      <c r="A1084" s="307"/>
      <c r="B1084" s="268"/>
      <c r="E1084" s="269"/>
      <c r="F1084" s="269"/>
      <c r="G1084" s="269"/>
      <c r="H1084" s="269"/>
      <c r="I1084" s="269"/>
      <c r="J1084" s="269"/>
      <c r="K1084" s="269"/>
      <c r="L1084" s="269"/>
    </row>
    <row r="1085" spans="1:12">
      <c r="A1085" s="307"/>
      <c r="B1085" s="268"/>
      <c r="E1085" s="269"/>
      <c r="F1085" s="269"/>
      <c r="G1085" s="269"/>
      <c r="H1085" s="269"/>
      <c r="I1085" s="269"/>
      <c r="J1085" s="269"/>
      <c r="K1085" s="269"/>
      <c r="L1085" s="269"/>
    </row>
    <row r="1086" spans="1:12">
      <c r="A1086" s="307"/>
      <c r="B1086" s="268"/>
      <c r="E1086" s="269"/>
      <c r="F1086" s="269"/>
      <c r="G1086" s="269"/>
      <c r="H1086" s="269"/>
      <c r="I1086" s="269"/>
      <c r="J1086" s="269"/>
      <c r="K1086" s="269"/>
      <c r="L1086" s="269"/>
    </row>
    <row r="1087" spans="1:12">
      <c r="A1087" s="307"/>
      <c r="B1087" s="268"/>
      <c r="E1087" s="269"/>
      <c r="F1087" s="269"/>
      <c r="G1087" s="269"/>
      <c r="H1087" s="269"/>
      <c r="I1087" s="269"/>
      <c r="J1087" s="269"/>
      <c r="K1087" s="269"/>
      <c r="L1087" s="269"/>
    </row>
    <row r="1088" spans="1:12">
      <c r="A1088" s="307"/>
      <c r="B1088" s="268"/>
      <c r="E1088" s="269"/>
      <c r="F1088" s="269"/>
      <c r="G1088" s="269"/>
      <c r="H1088" s="269"/>
      <c r="I1088" s="269"/>
      <c r="J1088" s="269"/>
      <c r="K1088" s="269"/>
      <c r="L1088" s="269"/>
    </row>
    <row r="1089" spans="1:12">
      <c r="A1089" s="307"/>
      <c r="B1089" s="268"/>
      <c r="E1089" s="269"/>
      <c r="F1089" s="269"/>
      <c r="G1089" s="269"/>
      <c r="H1089" s="269"/>
      <c r="I1089" s="269"/>
      <c r="J1089" s="269"/>
      <c r="K1089" s="269"/>
      <c r="L1089" s="269"/>
    </row>
    <row r="1090" spans="1:12">
      <c r="A1090" s="307"/>
      <c r="B1090" s="268"/>
      <c r="E1090" s="269"/>
      <c r="F1090" s="269"/>
      <c r="G1090" s="269"/>
      <c r="H1090" s="269"/>
      <c r="I1090" s="269"/>
      <c r="J1090" s="269"/>
      <c r="K1090" s="269"/>
      <c r="L1090" s="269"/>
    </row>
    <row r="1091" spans="1:12">
      <c r="A1091" s="307"/>
      <c r="B1091" s="268"/>
      <c r="E1091" s="269"/>
      <c r="F1091" s="269"/>
      <c r="G1091" s="269"/>
      <c r="H1091" s="269"/>
      <c r="I1091" s="269"/>
      <c r="J1091" s="269"/>
      <c r="K1091" s="269"/>
      <c r="L1091" s="269"/>
    </row>
    <row r="1092" spans="1:12">
      <c r="A1092" s="307"/>
      <c r="B1092" s="268"/>
      <c r="E1092" s="269"/>
      <c r="F1092" s="269"/>
      <c r="G1092" s="269"/>
      <c r="H1092" s="269"/>
      <c r="I1092" s="269"/>
      <c r="J1092" s="269"/>
      <c r="K1092" s="269"/>
      <c r="L1092" s="269"/>
    </row>
    <row r="1093" spans="1:12">
      <c r="A1093" s="307"/>
      <c r="B1093" s="268"/>
      <c r="E1093" s="269"/>
      <c r="F1093" s="269"/>
      <c r="G1093" s="269"/>
      <c r="H1093" s="269"/>
      <c r="I1093" s="269"/>
      <c r="J1093" s="269"/>
      <c r="K1093" s="269"/>
      <c r="L1093" s="269"/>
    </row>
    <row r="1094" spans="1:12">
      <c r="A1094" s="307"/>
      <c r="B1094" s="268"/>
      <c r="E1094" s="269"/>
      <c r="F1094" s="269"/>
      <c r="G1094" s="269"/>
      <c r="H1094" s="269"/>
      <c r="I1094" s="269"/>
      <c r="J1094" s="269"/>
      <c r="K1094" s="269"/>
      <c r="L1094" s="269"/>
    </row>
    <row r="1095" spans="1:12">
      <c r="A1095" s="307"/>
      <c r="B1095" s="268"/>
      <c r="E1095" s="269"/>
      <c r="F1095" s="269"/>
      <c r="G1095" s="269"/>
      <c r="H1095" s="269"/>
      <c r="I1095" s="269"/>
      <c r="J1095" s="269"/>
      <c r="K1095" s="269"/>
      <c r="L1095" s="269"/>
    </row>
    <row r="1096" spans="1:12">
      <c r="A1096" s="307"/>
      <c r="B1096" s="268"/>
      <c r="E1096" s="269"/>
      <c r="F1096" s="269"/>
      <c r="G1096" s="269"/>
      <c r="H1096" s="269"/>
      <c r="I1096" s="269"/>
      <c r="J1096" s="269"/>
      <c r="K1096" s="269"/>
      <c r="L1096" s="269"/>
    </row>
  </sheetData>
  <mergeCells count="8">
    <mergeCell ref="B18:F18"/>
    <mergeCell ref="B19:F19"/>
    <mergeCell ref="A2:F2"/>
    <mergeCell ref="E4:F4"/>
    <mergeCell ref="A12:B12"/>
    <mergeCell ref="B15:F15"/>
    <mergeCell ref="B16:F16"/>
    <mergeCell ref="B17:F17"/>
  </mergeCells>
  <dataValidations count="1">
    <dataValidation type="custom" allowBlank="1" showInputMessage="1" showErrorMessage="1" error="Cene je potrebno vnesti na dve decimalni mesti zaokroženo." sqref="D34:F314" xr:uid="{181B2F07-439B-438F-BD1E-993C770EC267}">
      <formula1>D34=ROUND(D34,2)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0E279-A97D-45E1-8DCE-E3C7AF9253F0}">
  <dimension ref="A1:Q203"/>
  <sheetViews>
    <sheetView topLeftCell="A148" workbookViewId="0">
      <selection activeCell="E171" sqref="E171:E173"/>
    </sheetView>
  </sheetViews>
  <sheetFormatPr defaultColWidth="11.140625" defaultRowHeight="15"/>
  <cols>
    <col min="1" max="1" width="4.7109375" style="383" bestFit="1" customWidth="1"/>
    <col min="2" max="2" width="51.140625" style="384" customWidth="1"/>
    <col min="3" max="3" width="8.7109375" style="384" customWidth="1"/>
    <col min="4" max="4" width="10.85546875" style="385" customWidth="1"/>
    <col min="5" max="5" width="15" style="380" customWidth="1"/>
    <col min="6" max="6" width="17.140625" style="381" customWidth="1"/>
    <col min="7" max="7" width="4.7109375" style="374" customWidth="1"/>
    <col min="8" max="8" width="11.140625" style="374"/>
    <col min="9" max="9" width="32.85546875" style="374" customWidth="1"/>
    <col min="10" max="10" width="37" style="374" customWidth="1"/>
    <col min="11" max="11" width="36.7109375" style="374" customWidth="1"/>
    <col min="12" max="12" width="11.140625" style="374"/>
    <col min="13" max="13" width="53.140625" style="374" customWidth="1"/>
    <col min="14" max="14" width="11.140625" style="374"/>
    <col min="15" max="15" width="14.42578125" style="382" customWidth="1"/>
    <col min="16" max="255" width="11.140625" style="374"/>
    <col min="256" max="256" width="8.7109375" style="374" customWidth="1"/>
    <col min="257" max="257" width="36.28515625" style="374" customWidth="1"/>
    <col min="258" max="258" width="8.7109375" style="374" customWidth="1"/>
    <col min="259" max="259" width="10.85546875" style="374" customWidth="1"/>
    <col min="260" max="260" width="15" style="374" customWidth="1"/>
    <col min="261" max="261" width="17.140625" style="374" customWidth="1"/>
    <col min="262" max="262" width="4.7109375" style="374" customWidth="1"/>
    <col min="263" max="263" width="19" style="374" customWidth="1"/>
    <col min="264" max="264" width="11.140625" style="374"/>
    <col min="265" max="265" width="32.85546875" style="374" customWidth="1"/>
    <col min="266" max="266" width="37" style="374" customWidth="1"/>
    <col min="267" max="267" width="36.7109375" style="374" customWidth="1"/>
    <col min="268" max="268" width="11.140625" style="374"/>
    <col min="269" max="269" width="53.140625" style="374" customWidth="1"/>
    <col min="270" max="270" width="11.140625" style="374"/>
    <col min="271" max="271" width="14.42578125" style="374" customWidth="1"/>
    <col min="272" max="511" width="11.140625" style="374"/>
    <col min="512" max="512" width="8.7109375" style="374" customWidth="1"/>
    <col min="513" max="513" width="36.28515625" style="374" customWidth="1"/>
    <col min="514" max="514" width="8.7109375" style="374" customWidth="1"/>
    <col min="515" max="515" width="10.85546875" style="374" customWidth="1"/>
    <col min="516" max="516" width="15" style="374" customWidth="1"/>
    <col min="517" max="517" width="17.140625" style="374" customWidth="1"/>
    <col min="518" max="518" width="4.7109375" style="374" customWidth="1"/>
    <col min="519" max="519" width="19" style="374" customWidth="1"/>
    <col min="520" max="520" width="11.140625" style="374"/>
    <col min="521" max="521" width="32.85546875" style="374" customWidth="1"/>
    <col min="522" max="522" width="37" style="374" customWidth="1"/>
    <col min="523" max="523" width="36.7109375" style="374" customWidth="1"/>
    <col min="524" max="524" width="11.140625" style="374"/>
    <col min="525" max="525" width="53.140625" style="374" customWidth="1"/>
    <col min="526" max="526" width="11.140625" style="374"/>
    <col min="527" max="527" width="14.42578125" style="374" customWidth="1"/>
    <col min="528" max="767" width="11.140625" style="374"/>
    <col min="768" max="768" width="8.7109375" style="374" customWidth="1"/>
    <col min="769" max="769" width="36.28515625" style="374" customWidth="1"/>
    <col min="770" max="770" width="8.7109375" style="374" customWidth="1"/>
    <col min="771" max="771" width="10.85546875" style="374" customWidth="1"/>
    <col min="772" max="772" width="15" style="374" customWidth="1"/>
    <col min="773" max="773" width="17.140625" style="374" customWidth="1"/>
    <col min="774" max="774" width="4.7109375" style="374" customWidth="1"/>
    <col min="775" max="775" width="19" style="374" customWidth="1"/>
    <col min="776" max="776" width="11.140625" style="374"/>
    <col min="777" max="777" width="32.85546875" style="374" customWidth="1"/>
    <col min="778" max="778" width="37" style="374" customWidth="1"/>
    <col min="779" max="779" width="36.7109375" style="374" customWidth="1"/>
    <col min="780" max="780" width="11.140625" style="374"/>
    <col min="781" max="781" width="53.140625" style="374" customWidth="1"/>
    <col min="782" max="782" width="11.140625" style="374"/>
    <col min="783" max="783" width="14.42578125" style="374" customWidth="1"/>
    <col min="784" max="1023" width="11.140625" style="374"/>
    <col min="1024" max="1024" width="8.7109375" style="374" customWidth="1"/>
    <col min="1025" max="1025" width="36.28515625" style="374" customWidth="1"/>
    <col min="1026" max="1026" width="8.7109375" style="374" customWidth="1"/>
    <col min="1027" max="1027" width="10.85546875" style="374" customWidth="1"/>
    <col min="1028" max="1028" width="15" style="374" customWidth="1"/>
    <col min="1029" max="1029" width="17.140625" style="374" customWidth="1"/>
    <col min="1030" max="1030" width="4.7109375" style="374" customWidth="1"/>
    <col min="1031" max="1031" width="19" style="374" customWidth="1"/>
    <col min="1032" max="1032" width="11.140625" style="374"/>
    <col min="1033" max="1033" width="32.85546875" style="374" customWidth="1"/>
    <col min="1034" max="1034" width="37" style="374" customWidth="1"/>
    <col min="1035" max="1035" width="36.7109375" style="374" customWidth="1"/>
    <col min="1036" max="1036" width="11.140625" style="374"/>
    <col min="1037" max="1037" width="53.140625" style="374" customWidth="1"/>
    <col min="1038" max="1038" width="11.140625" style="374"/>
    <col min="1039" max="1039" width="14.42578125" style="374" customWidth="1"/>
    <col min="1040" max="1279" width="11.140625" style="374"/>
    <col min="1280" max="1280" width="8.7109375" style="374" customWidth="1"/>
    <col min="1281" max="1281" width="36.28515625" style="374" customWidth="1"/>
    <col min="1282" max="1282" width="8.7109375" style="374" customWidth="1"/>
    <col min="1283" max="1283" width="10.85546875" style="374" customWidth="1"/>
    <col min="1284" max="1284" width="15" style="374" customWidth="1"/>
    <col min="1285" max="1285" width="17.140625" style="374" customWidth="1"/>
    <col min="1286" max="1286" width="4.7109375" style="374" customWidth="1"/>
    <col min="1287" max="1287" width="19" style="374" customWidth="1"/>
    <col min="1288" max="1288" width="11.140625" style="374"/>
    <col min="1289" max="1289" width="32.85546875" style="374" customWidth="1"/>
    <col min="1290" max="1290" width="37" style="374" customWidth="1"/>
    <col min="1291" max="1291" width="36.7109375" style="374" customWidth="1"/>
    <col min="1292" max="1292" width="11.140625" style="374"/>
    <col min="1293" max="1293" width="53.140625" style="374" customWidth="1"/>
    <col min="1294" max="1294" width="11.140625" style="374"/>
    <col min="1295" max="1295" width="14.42578125" style="374" customWidth="1"/>
    <col min="1296" max="1535" width="11.140625" style="374"/>
    <col min="1536" max="1536" width="8.7109375" style="374" customWidth="1"/>
    <col min="1537" max="1537" width="36.28515625" style="374" customWidth="1"/>
    <col min="1538" max="1538" width="8.7109375" style="374" customWidth="1"/>
    <col min="1539" max="1539" width="10.85546875" style="374" customWidth="1"/>
    <col min="1540" max="1540" width="15" style="374" customWidth="1"/>
    <col min="1541" max="1541" width="17.140625" style="374" customWidth="1"/>
    <col min="1542" max="1542" width="4.7109375" style="374" customWidth="1"/>
    <col min="1543" max="1543" width="19" style="374" customWidth="1"/>
    <col min="1544" max="1544" width="11.140625" style="374"/>
    <col min="1545" max="1545" width="32.85546875" style="374" customWidth="1"/>
    <col min="1546" max="1546" width="37" style="374" customWidth="1"/>
    <col min="1547" max="1547" width="36.7109375" style="374" customWidth="1"/>
    <col min="1548" max="1548" width="11.140625" style="374"/>
    <col min="1549" max="1549" width="53.140625" style="374" customWidth="1"/>
    <col min="1550" max="1550" width="11.140625" style="374"/>
    <col min="1551" max="1551" width="14.42578125" style="374" customWidth="1"/>
    <col min="1552" max="1791" width="11.140625" style="374"/>
    <col min="1792" max="1792" width="8.7109375" style="374" customWidth="1"/>
    <col min="1793" max="1793" width="36.28515625" style="374" customWidth="1"/>
    <col min="1794" max="1794" width="8.7109375" style="374" customWidth="1"/>
    <col min="1795" max="1795" width="10.85546875" style="374" customWidth="1"/>
    <col min="1796" max="1796" width="15" style="374" customWidth="1"/>
    <col min="1797" max="1797" width="17.140625" style="374" customWidth="1"/>
    <col min="1798" max="1798" width="4.7109375" style="374" customWidth="1"/>
    <col min="1799" max="1799" width="19" style="374" customWidth="1"/>
    <col min="1800" max="1800" width="11.140625" style="374"/>
    <col min="1801" max="1801" width="32.85546875" style="374" customWidth="1"/>
    <col min="1802" max="1802" width="37" style="374" customWidth="1"/>
    <col min="1803" max="1803" width="36.7109375" style="374" customWidth="1"/>
    <col min="1804" max="1804" width="11.140625" style="374"/>
    <col min="1805" max="1805" width="53.140625" style="374" customWidth="1"/>
    <col min="1806" max="1806" width="11.140625" style="374"/>
    <col min="1807" max="1807" width="14.42578125" style="374" customWidth="1"/>
    <col min="1808" max="2047" width="11.140625" style="374"/>
    <col min="2048" max="2048" width="8.7109375" style="374" customWidth="1"/>
    <col min="2049" max="2049" width="36.28515625" style="374" customWidth="1"/>
    <col min="2050" max="2050" width="8.7109375" style="374" customWidth="1"/>
    <col min="2051" max="2051" width="10.85546875" style="374" customWidth="1"/>
    <col min="2052" max="2052" width="15" style="374" customWidth="1"/>
    <col min="2053" max="2053" width="17.140625" style="374" customWidth="1"/>
    <col min="2054" max="2054" width="4.7109375" style="374" customWidth="1"/>
    <col min="2055" max="2055" width="19" style="374" customWidth="1"/>
    <col min="2056" max="2056" width="11.140625" style="374"/>
    <col min="2057" max="2057" width="32.85546875" style="374" customWidth="1"/>
    <col min="2058" max="2058" width="37" style="374" customWidth="1"/>
    <col min="2059" max="2059" width="36.7109375" style="374" customWidth="1"/>
    <col min="2060" max="2060" width="11.140625" style="374"/>
    <col min="2061" max="2061" width="53.140625" style="374" customWidth="1"/>
    <col min="2062" max="2062" width="11.140625" style="374"/>
    <col min="2063" max="2063" width="14.42578125" style="374" customWidth="1"/>
    <col min="2064" max="2303" width="11.140625" style="374"/>
    <col min="2304" max="2304" width="8.7109375" style="374" customWidth="1"/>
    <col min="2305" max="2305" width="36.28515625" style="374" customWidth="1"/>
    <col min="2306" max="2306" width="8.7109375" style="374" customWidth="1"/>
    <col min="2307" max="2307" width="10.85546875" style="374" customWidth="1"/>
    <col min="2308" max="2308" width="15" style="374" customWidth="1"/>
    <col min="2309" max="2309" width="17.140625" style="374" customWidth="1"/>
    <col min="2310" max="2310" width="4.7109375" style="374" customWidth="1"/>
    <col min="2311" max="2311" width="19" style="374" customWidth="1"/>
    <col min="2312" max="2312" width="11.140625" style="374"/>
    <col min="2313" max="2313" width="32.85546875" style="374" customWidth="1"/>
    <col min="2314" max="2314" width="37" style="374" customWidth="1"/>
    <col min="2315" max="2315" width="36.7109375" style="374" customWidth="1"/>
    <col min="2316" max="2316" width="11.140625" style="374"/>
    <col min="2317" max="2317" width="53.140625" style="374" customWidth="1"/>
    <col min="2318" max="2318" width="11.140625" style="374"/>
    <col min="2319" max="2319" width="14.42578125" style="374" customWidth="1"/>
    <col min="2320" max="2559" width="11.140625" style="374"/>
    <col min="2560" max="2560" width="8.7109375" style="374" customWidth="1"/>
    <col min="2561" max="2561" width="36.28515625" style="374" customWidth="1"/>
    <col min="2562" max="2562" width="8.7109375" style="374" customWidth="1"/>
    <col min="2563" max="2563" width="10.85546875" style="374" customWidth="1"/>
    <col min="2564" max="2564" width="15" style="374" customWidth="1"/>
    <col min="2565" max="2565" width="17.140625" style="374" customWidth="1"/>
    <col min="2566" max="2566" width="4.7109375" style="374" customWidth="1"/>
    <col min="2567" max="2567" width="19" style="374" customWidth="1"/>
    <col min="2568" max="2568" width="11.140625" style="374"/>
    <col min="2569" max="2569" width="32.85546875" style="374" customWidth="1"/>
    <col min="2570" max="2570" width="37" style="374" customWidth="1"/>
    <col min="2571" max="2571" width="36.7109375" style="374" customWidth="1"/>
    <col min="2572" max="2572" width="11.140625" style="374"/>
    <col min="2573" max="2573" width="53.140625" style="374" customWidth="1"/>
    <col min="2574" max="2574" width="11.140625" style="374"/>
    <col min="2575" max="2575" width="14.42578125" style="374" customWidth="1"/>
    <col min="2576" max="2815" width="11.140625" style="374"/>
    <col min="2816" max="2816" width="8.7109375" style="374" customWidth="1"/>
    <col min="2817" max="2817" width="36.28515625" style="374" customWidth="1"/>
    <col min="2818" max="2818" width="8.7109375" style="374" customWidth="1"/>
    <col min="2819" max="2819" width="10.85546875" style="374" customWidth="1"/>
    <col min="2820" max="2820" width="15" style="374" customWidth="1"/>
    <col min="2821" max="2821" width="17.140625" style="374" customWidth="1"/>
    <col min="2822" max="2822" width="4.7109375" style="374" customWidth="1"/>
    <col min="2823" max="2823" width="19" style="374" customWidth="1"/>
    <col min="2824" max="2824" width="11.140625" style="374"/>
    <col min="2825" max="2825" width="32.85546875" style="374" customWidth="1"/>
    <col min="2826" max="2826" width="37" style="374" customWidth="1"/>
    <col min="2827" max="2827" width="36.7109375" style="374" customWidth="1"/>
    <col min="2828" max="2828" width="11.140625" style="374"/>
    <col min="2829" max="2829" width="53.140625" style="374" customWidth="1"/>
    <col min="2830" max="2830" width="11.140625" style="374"/>
    <col min="2831" max="2831" width="14.42578125" style="374" customWidth="1"/>
    <col min="2832" max="3071" width="11.140625" style="374"/>
    <col min="3072" max="3072" width="8.7109375" style="374" customWidth="1"/>
    <col min="3073" max="3073" width="36.28515625" style="374" customWidth="1"/>
    <col min="3074" max="3074" width="8.7109375" style="374" customWidth="1"/>
    <col min="3075" max="3075" width="10.85546875" style="374" customWidth="1"/>
    <col min="3076" max="3076" width="15" style="374" customWidth="1"/>
    <col min="3077" max="3077" width="17.140625" style="374" customWidth="1"/>
    <col min="3078" max="3078" width="4.7109375" style="374" customWidth="1"/>
    <col min="3079" max="3079" width="19" style="374" customWidth="1"/>
    <col min="3080" max="3080" width="11.140625" style="374"/>
    <col min="3081" max="3081" width="32.85546875" style="374" customWidth="1"/>
    <col min="3082" max="3082" width="37" style="374" customWidth="1"/>
    <col min="3083" max="3083" width="36.7109375" style="374" customWidth="1"/>
    <col min="3084" max="3084" width="11.140625" style="374"/>
    <col min="3085" max="3085" width="53.140625" style="374" customWidth="1"/>
    <col min="3086" max="3086" width="11.140625" style="374"/>
    <col min="3087" max="3087" width="14.42578125" style="374" customWidth="1"/>
    <col min="3088" max="3327" width="11.140625" style="374"/>
    <col min="3328" max="3328" width="8.7109375" style="374" customWidth="1"/>
    <col min="3329" max="3329" width="36.28515625" style="374" customWidth="1"/>
    <col min="3330" max="3330" width="8.7109375" style="374" customWidth="1"/>
    <col min="3331" max="3331" width="10.85546875" style="374" customWidth="1"/>
    <col min="3332" max="3332" width="15" style="374" customWidth="1"/>
    <col min="3333" max="3333" width="17.140625" style="374" customWidth="1"/>
    <col min="3334" max="3334" width="4.7109375" style="374" customWidth="1"/>
    <col min="3335" max="3335" width="19" style="374" customWidth="1"/>
    <col min="3336" max="3336" width="11.140625" style="374"/>
    <col min="3337" max="3337" width="32.85546875" style="374" customWidth="1"/>
    <col min="3338" max="3338" width="37" style="374" customWidth="1"/>
    <col min="3339" max="3339" width="36.7109375" style="374" customWidth="1"/>
    <col min="3340" max="3340" width="11.140625" style="374"/>
    <col min="3341" max="3341" width="53.140625" style="374" customWidth="1"/>
    <col min="3342" max="3342" width="11.140625" style="374"/>
    <col min="3343" max="3343" width="14.42578125" style="374" customWidth="1"/>
    <col min="3344" max="3583" width="11.140625" style="374"/>
    <col min="3584" max="3584" width="8.7109375" style="374" customWidth="1"/>
    <col min="3585" max="3585" width="36.28515625" style="374" customWidth="1"/>
    <col min="3586" max="3586" width="8.7109375" style="374" customWidth="1"/>
    <col min="3587" max="3587" width="10.85546875" style="374" customWidth="1"/>
    <col min="3588" max="3588" width="15" style="374" customWidth="1"/>
    <col min="3589" max="3589" width="17.140625" style="374" customWidth="1"/>
    <col min="3590" max="3590" width="4.7109375" style="374" customWidth="1"/>
    <col min="3591" max="3591" width="19" style="374" customWidth="1"/>
    <col min="3592" max="3592" width="11.140625" style="374"/>
    <col min="3593" max="3593" width="32.85546875" style="374" customWidth="1"/>
    <col min="3594" max="3594" width="37" style="374" customWidth="1"/>
    <col min="3595" max="3595" width="36.7109375" style="374" customWidth="1"/>
    <col min="3596" max="3596" width="11.140625" style="374"/>
    <col min="3597" max="3597" width="53.140625" style="374" customWidth="1"/>
    <col min="3598" max="3598" width="11.140625" style="374"/>
    <col min="3599" max="3599" width="14.42578125" style="374" customWidth="1"/>
    <col min="3600" max="3839" width="11.140625" style="374"/>
    <col min="3840" max="3840" width="8.7109375" style="374" customWidth="1"/>
    <col min="3841" max="3841" width="36.28515625" style="374" customWidth="1"/>
    <col min="3842" max="3842" width="8.7109375" style="374" customWidth="1"/>
    <col min="3843" max="3843" width="10.85546875" style="374" customWidth="1"/>
    <col min="3844" max="3844" width="15" style="374" customWidth="1"/>
    <col min="3845" max="3845" width="17.140625" style="374" customWidth="1"/>
    <col min="3846" max="3846" width="4.7109375" style="374" customWidth="1"/>
    <col min="3847" max="3847" width="19" style="374" customWidth="1"/>
    <col min="3848" max="3848" width="11.140625" style="374"/>
    <col min="3849" max="3849" width="32.85546875" style="374" customWidth="1"/>
    <col min="3850" max="3850" width="37" style="374" customWidth="1"/>
    <col min="3851" max="3851" width="36.7109375" style="374" customWidth="1"/>
    <col min="3852" max="3852" width="11.140625" style="374"/>
    <col min="3853" max="3853" width="53.140625" style="374" customWidth="1"/>
    <col min="3854" max="3854" width="11.140625" style="374"/>
    <col min="3855" max="3855" width="14.42578125" style="374" customWidth="1"/>
    <col min="3856" max="4095" width="11.140625" style="374"/>
    <col min="4096" max="4096" width="8.7109375" style="374" customWidth="1"/>
    <col min="4097" max="4097" width="36.28515625" style="374" customWidth="1"/>
    <col min="4098" max="4098" width="8.7109375" style="374" customWidth="1"/>
    <col min="4099" max="4099" width="10.85546875" style="374" customWidth="1"/>
    <col min="4100" max="4100" width="15" style="374" customWidth="1"/>
    <col min="4101" max="4101" width="17.140625" style="374" customWidth="1"/>
    <col min="4102" max="4102" width="4.7109375" style="374" customWidth="1"/>
    <col min="4103" max="4103" width="19" style="374" customWidth="1"/>
    <col min="4104" max="4104" width="11.140625" style="374"/>
    <col min="4105" max="4105" width="32.85546875" style="374" customWidth="1"/>
    <col min="4106" max="4106" width="37" style="374" customWidth="1"/>
    <col min="4107" max="4107" width="36.7109375" style="374" customWidth="1"/>
    <col min="4108" max="4108" width="11.140625" style="374"/>
    <col min="4109" max="4109" width="53.140625" style="374" customWidth="1"/>
    <col min="4110" max="4110" width="11.140625" style="374"/>
    <col min="4111" max="4111" width="14.42578125" style="374" customWidth="1"/>
    <col min="4112" max="4351" width="11.140625" style="374"/>
    <col min="4352" max="4352" width="8.7109375" style="374" customWidth="1"/>
    <col min="4353" max="4353" width="36.28515625" style="374" customWidth="1"/>
    <col min="4354" max="4354" width="8.7109375" style="374" customWidth="1"/>
    <col min="4355" max="4355" width="10.85546875" style="374" customWidth="1"/>
    <col min="4356" max="4356" width="15" style="374" customWidth="1"/>
    <col min="4357" max="4357" width="17.140625" style="374" customWidth="1"/>
    <col min="4358" max="4358" width="4.7109375" style="374" customWidth="1"/>
    <col min="4359" max="4359" width="19" style="374" customWidth="1"/>
    <col min="4360" max="4360" width="11.140625" style="374"/>
    <col min="4361" max="4361" width="32.85546875" style="374" customWidth="1"/>
    <col min="4362" max="4362" width="37" style="374" customWidth="1"/>
    <col min="4363" max="4363" width="36.7109375" style="374" customWidth="1"/>
    <col min="4364" max="4364" width="11.140625" style="374"/>
    <col min="4365" max="4365" width="53.140625" style="374" customWidth="1"/>
    <col min="4366" max="4366" width="11.140625" style="374"/>
    <col min="4367" max="4367" width="14.42578125" style="374" customWidth="1"/>
    <col min="4368" max="4607" width="11.140625" style="374"/>
    <col min="4608" max="4608" width="8.7109375" style="374" customWidth="1"/>
    <col min="4609" max="4609" width="36.28515625" style="374" customWidth="1"/>
    <col min="4610" max="4610" width="8.7109375" style="374" customWidth="1"/>
    <col min="4611" max="4611" width="10.85546875" style="374" customWidth="1"/>
    <col min="4612" max="4612" width="15" style="374" customWidth="1"/>
    <col min="4613" max="4613" width="17.140625" style="374" customWidth="1"/>
    <col min="4614" max="4614" width="4.7109375" style="374" customWidth="1"/>
    <col min="4615" max="4615" width="19" style="374" customWidth="1"/>
    <col min="4616" max="4616" width="11.140625" style="374"/>
    <col min="4617" max="4617" width="32.85546875" style="374" customWidth="1"/>
    <col min="4618" max="4618" width="37" style="374" customWidth="1"/>
    <col min="4619" max="4619" width="36.7109375" style="374" customWidth="1"/>
    <col min="4620" max="4620" width="11.140625" style="374"/>
    <col min="4621" max="4621" width="53.140625" style="374" customWidth="1"/>
    <col min="4622" max="4622" width="11.140625" style="374"/>
    <col min="4623" max="4623" width="14.42578125" style="374" customWidth="1"/>
    <col min="4624" max="4863" width="11.140625" style="374"/>
    <col min="4864" max="4864" width="8.7109375" style="374" customWidth="1"/>
    <col min="4865" max="4865" width="36.28515625" style="374" customWidth="1"/>
    <col min="4866" max="4866" width="8.7109375" style="374" customWidth="1"/>
    <col min="4867" max="4867" width="10.85546875" style="374" customWidth="1"/>
    <col min="4868" max="4868" width="15" style="374" customWidth="1"/>
    <col min="4869" max="4869" width="17.140625" style="374" customWidth="1"/>
    <col min="4870" max="4870" width="4.7109375" style="374" customWidth="1"/>
    <col min="4871" max="4871" width="19" style="374" customWidth="1"/>
    <col min="4872" max="4872" width="11.140625" style="374"/>
    <col min="4873" max="4873" width="32.85546875" style="374" customWidth="1"/>
    <col min="4874" max="4874" width="37" style="374" customWidth="1"/>
    <col min="4875" max="4875" width="36.7109375" style="374" customWidth="1"/>
    <col min="4876" max="4876" width="11.140625" style="374"/>
    <col min="4877" max="4877" width="53.140625" style="374" customWidth="1"/>
    <col min="4878" max="4878" width="11.140625" style="374"/>
    <col min="4879" max="4879" width="14.42578125" style="374" customWidth="1"/>
    <col min="4880" max="5119" width="11.140625" style="374"/>
    <col min="5120" max="5120" width="8.7109375" style="374" customWidth="1"/>
    <col min="5121" max="5121" width="36.28515625" style="374" customWidth="1"/>
    <col min="5122" max="5122" width="8.7109375" style="374" customWidth="1"/>
    <col min="5123" max="5123" width="10.85546875" style="374" customWidth="1"/>
    <col min="5124" max="5124" width="15" style="374" customWidth="1"/>
    <col min="5125" max="5125" width="17.140625" style="374" customWidth="1"/>
    <col min="5126" max="5126" width="4.7109375" style="374" customWidth="1"/>
    <col min="5127" max="5127" width="19" style="374" customWidth="1"/>
    <col min="5128" max="5128" width="11.140625" style="374"/>
    <col min="5129" max="5129" width="32.85546875" style="374" customWidth="1"/>
    <col min="5130" max="5130" width="37" style="374" customWidth="1"/>
    <col min="5131" max="5131" width="36.7109375" style="374" customWidth="1"/>
    <col min="5132" max="5132" width="11.140625" style="374"/>
    <col min="5133" max="5133" width="53.140625" style="374" customWidth="1"/>
    <col min="5134" max="5134" width="11.140625" style="374"/>
    <col min="5135" max="5135" width="14.42578125" style="374" customWidth="1"/>
    <col min="5136" max="5375" width="11.140625" style="374"/>
    <col min="5376" max="5376" width="8.7109375" style="374" customWidth="1"/>
    <col min="5377" max="5377" width="36.28515625" style="374" customWidth="1"/>
    <col min="5378" max="5378" width="8.7109375" style="374" customWidth="1"/>
    <col min="5379" max="5379" width="10.85546875" style="374" customWidth="1"/>
    <col min="5380" max="5380" width="15" style="374" customWidth="1"/>
    <col min="5381" max="5381" width="17.140625" style="374" customWidth="1"/>
    <col min="5382" max="5382" width="4.7109375" style="374" customWidth="1"/>
    <col min="5383" max="5383" width="19" style="374" customWidth="1"/>
    <col min="5384" max="5384" width="11.140625" style="374"/>
    <col min="5385" max="5385" width="32.85546875" style="374" customWidth="1"/>
    <col min="5386" max="5386" width="37" style="374" customWidth="1"/>
    <col min="5387" max="5387" width="36.7109375" style="374" customWidth="1"/>
    <col min="5388" max="5388" width="11.140625" style="374"/>
    <col min="5389" max="5389" width="53.140625" style="374" customWidth="1"/>
    <col min="5390" max="5390" width="11.140625" style="374"/>
    <col min="5391" max="5391" width="14.42578125" style="374" customWidth="1"/>
    <col min="5392" max="5631" width="11.140625" style="374"/>
    <col min="5632" max="5632" width="8.7109375" style="374" customWidth="1"/>
    <col min="5633" max="5633" width="36.28515625" style="374" customWidth="1"/>
    <col min="5634" max="5634" width="8.7109375" style="374" customWidth="1"/>
    <col min="5635" max="5635" width="10.85546875" style="374" customWidth="1"/>
    <col min="5636" max="5636" width="15" style="374" customWidth="1"/>
    <col min="5637" max="5637" width="17.140625" style="374" customWidth="1"/>
    <col min="5638" max="5638" width="4.7109375" style="374" customWidth="1"/>
    <col min="5639" max="5639" width="19" style="374" customWidth="1"/>
    <col min="5640" max="5640" width="11.140625" style="374"/>
    <col min="5641" max="5641" width="32.85546875" style="374" customWidth="1"/>
    <col min="5642" max="5642" width="37" style="374" customWidth="1"/>
    <col min="5643" max="5643" width="36.7109375" style="374" customWidth="1"/>
    <col min="5644" max="5644" width="11.140625" style="374"/>
    <col min="5645" max="5645" width="53.140625" style="374" customWidth="1"/>
    <col min="5646" max="5646" width="11.140625" style="374"/>
    <col min="5647" max="5647" width="14.42578125" style="374" customWidth="1"/>
    <col min="5648" max="5887" width="11.140625" style="374"/>
    <col min="5888" max="5888" width="8.7109375" style="374" customWidth="1"/>
    <col min="5889" max="5889" width="36.28515625" style="374" customWidth="1"/>
    <col min="5890" max="5890" width="8.7109375" style="374" customWidth="1"/>
    <col min="5891" max="5891" width="10.85546875" style="374" customWidth="1"/>
    <col min="5892" max="5892" width="15" style="374" customWidth="1"/>
    <col min="5893" max="5893" width="17.140625" style="374" customWidth="1"/>
    <col min="5894" max="5894" width="4.7109375" style="374" customWidth="1"/>
    <col min="5895" max="5895" width="19" style="374" customWidth="1"/>
    <col min="5896" max="5896" width="11.140625" style="374"/>
    <col min="5897" max="5897" width="32.85546875" style="374" customWidth="1"/>
    <col min="5898" max="5898" width="37" style="374" customWidth="1"/>
    <col min="5899" max="5899" width="36.7109375" style="374" customWidth="1"/>
    <col min="5900" max="5900" width="11.140625" style="374"/>
    <col min="5901" max="5901" width="53.140625" style="374" customWidth="1"/>
    <col min="5902" max="5902" width="11.140625" style="374"/>
    <col min="5903" max="5903" width="14.42578125" style="374" customWidth="1"/>
    <col min="5904" max="6143" width="11.140625" style="374"/>
    <col min="6144" max="6144" width="8.7109375" style="374" customWidth="1"/>
    <col min="6145" max="6145" width="36.28515625" style="374" customWidth="1"/>
    <col min="6146" max="6146" width="8.7109375" style="374" customWidth="1"/>
    <col min="6147" max="6147" width="10.85546875" style="374" customWidth="1"/>
    <col min="6148" max="6148" width="15" style="374" customWidth="1"/>
    <col min="6149" max="6149" width="17.140625" style="374" customWidth="1"/>
    <col min="6150" max="6150" width="4.7109375" style="374" customWidth="1"/>
    <col min="6151" max="6151" width="19" style="374" customWidth="1"/>
    <col min="6152" max="6152" width="11.140625" style="374"/>
    <col min="6153" max="6153" width="32.85546875" style="374" customWidth="1"/>
    <col min="6154" max="6154" width="37" style="374" customWidth="1"/>
    <col min="6155" max="6155" width="36.7109375" style="374" customWidth="1"/>
    <col min="6156" max="6156" width="11.140625" style="374"/>
    <col min="6157" max="6157" width="53.140625" style="374" customWidth="1"/>
    <col min="6158" max="6158" width="11.140625" style="374"/>
    <col min="6159" max="6159" width="14.42578125" style="374" customWidth="1"/>
    <col min="6160" max="6399" width="11.140625" style="374"/>
    <col min="6400" max="6400" width="8.7109375" style="374" customWidth="1"/>
    <col min="6401" max="6401" width="36.28515625" style="374" customWidth="1"/>
    <col min="6402" max="6402" width="8.7109375" style="374" customWidth="1"/>
    <col min="6403" max="6403" width="10.85546875" style="374" customWidth="1"/>
    <col min="6404" max="6404" width="15" style="374" customWidth="1"/>
    <col min="6405" max="6405" width="17.140625" style="374" customWidth="1"/>
    <col min="6406" max="6406" width="4.7109375" style="374" customWidth="1"/>
    <col min="6407" max="6407" width="19" style="374" customWidth="1"/>
    <col min="6408" max="6408" width="11.140625" style="374"/>
    <col min="6409" max="6409" width="32.85546875" style="374" customWidth="1"/>
    <col min="6410" max="6410" width="37" style="374" customWidth="1"/>
    <col min="6411" max="6411" width="36.7109375" style="374" customWidth="1"/>
    <col min="6412" max="6412" width="11.140625" style="374"/>
    <col min="6413" max="6413" width="53.140625" style="374" customWidth="1"/>
    <col min="6414" max="6414" width="11.140625" style="374"/>
    <col min="6415" max="6415" width="14.42578125" style="374" customWidth="1"/>
    <col min="6416" max="6655" width="11.140625" style="374"/>
    <col min="6656" max="6656" width="8.7109375" style="374" customWidth="1"/>
    <col min="6657" max="6657" width="36.28515625" style="374" customWidth="1"/>
    <col min="6658" max="6658" width="8.7109375" style="374" customWidth="1"/>
    <col min="6659" max="6659" width="10.85546875" style="374" customWidth="1"/>
    <col min="6660" max="6660" width="15" style="374" customWidth="1"/>
    <col min="6661" max="6661" width="17.140625" style="374" customWidth="1"/>
    <col min="6662" max="6662" width="4.7109375" style="374" customWidth="1"/>
    <col min="6663" max="6663" width="19" style="374" customWidth="1"/>
    <col min="6664" max="6664" width="11.140625" style="374"/>
    <col min="6665" max="6665" width="32.85546875" style="374" customWidth="1"/>
    <col min="6666" max="6666" width="37" style="374" customWidth="1"/>
    <col min="6667" max="6667" width="36.7109375" style="374" customWidth="1"/>
    <col min="6668" max="6668" width="11.140625" style="374"/>
    <col min="6669" max="6669" width="53.140625" style="374" customWidth="1"/>
    <col min="6670" max="6670" width="11.140625" style="374"/>
    <col min="6671" max="6671" width="14.42578125" style="374" customWidth="1"/>
    <col min="6672" max="6911" width="11.140625" style="374"/>
    <col min="6912" max="6912" width="8.7109375" style="374" customWidth="1"/>
    <col min="6913" max="6913" width="36.28515625" style="374" customWidth="1"/>
    <col min="6914" max="6914" width="8.7109375" style="374" customWidth="1"/>
    <col min="6915" max="6915" width="10.85546875" style="374" customWidth="1"/>
    <col min="6916" max="6916" width="15" style="374" customWidth="1"/>
    <col min="6917" max="6917" width="17.140625" style="374" customWidth="1"/>
    <col min="6918" max="6918" width="4.7109375" style="374" customWidth="1"/>
    <col min="6919" max="6919" width="19" style="374" customWidth="1"/>
    <col min="6920" max="6920" width="11.140625" style="374"/>
    <col min="6921" max="6921" width="32.85546875" style="374" customWidth="1"/>
    <col min="6922" max="6922" width="37" style="374" customWidth="1"/>
    <col min="6923" max="6923" width="36.7109375" style="374" customWidth="1"/>
    <col min="6924" max="6924" width="11.140625" style="374"/>
    <col min="6925" max="6925" width="53.140625" style="374" customWidth="1"/>
    <col min="6926" max="6926" width="11.140625" style="374"/>
    <col min="6927" max="6927" width="14.42578125" style="374" customWidth="1"/>
    <col min="6928" max="7167" width="11.140625" style="374"/>
    <col min="7168" max="7168" width="8.7109375" style="374" customWidth="1"/>
    <col min="7169" max="7169" width="36.28515625" style="374" customWidth="1"/>
    <col min="7170" max="7170" width="8.7109375" style="374" customWidth="1"/>
    <col min="7171" max="7171" width="10.85546875" style="374" customWidth="1"/>
    <col min="7172" max="7172" width="15" style="374" customWidth="1"/>
    <col min="7173" max="7173" width="17.140625" style="374" customWidth="1"/>
    <col min="7174" max="7174" width="4.7109375" style="374" customWidth="1"/>
    <col min="7175" max="7175" width="19" style="374" customWidth="1"/>
    <col min="7176" max="7176" width="11.140625" style="374"/>
    <col min="7177" max="7177" width="32.85546875" style="374" customWidth="1"/>
    <col min="7178" max="7178" width="37" style="374" customWidth="1"/>
    <col min="7179" max="7179" width="36.7109375" style="374" customWidth="1"/>
    <col min="7180" max="7180" width="11.140625" style="374"/>
    <col min="7181" max="7181" width="53.140625" style="374" customWidth="1"/>
    <col min="7182" max="7182" width="11.140625" style="374"/>
    <col min="7183" max="7183" width="14.42578125" style="374" customWidth="1"/>
    <col min="7184" max="7423" width="11.140625" style="374"/>
    <col min="7424" max="7424" width="8.7109375" style="374" customWidth="1"/>
    <col min="7425" max="7425" width="36.28515625" style="374" customWidth="1"/>
    <col min="7426" max="7426" width="8.7109375" style="374" customWidth="1"/>
    <col min="7427" max="7427" width="10.85546875" style="374" customWidth="1"/>
    <col min="7428" max="7428" width="15" style="374" customWidth="1"/>
    <col min="7429" max="7429" width="17.140625" style="374" customWidth="1"/>
    <col min="7430" max="7430" width="4.7109375" style="374" customWidth="1"/>
    <col min="7431" max="7431" width="19" style="374" customWidth="1"/>
    <col min="7432" max="7432" width="11.140625" style="374"/>
    <col min="7433" max="7433" width="32.85546875" style="374" customWidth="1"/>
    <col min="7434" max="7434" width="37" style="374" customWidth="1"/>
    <col min="7435" max="7435" width="36.7109375" style="374" customWidth="1"/>
    <col min="7436" max="7436" width="11.140625" style="374"/>
    <col min="7437" max="7437" width="53.140625" style="374" customWidth="1"/>
    <col min="7438" max="7438" width="11.140625" style="374"/>
    <col min="7439" max="7439" width="14.42578125" style="374" customWidth="1"/>
    <col min="7440" max="7679" width="11.140625" style="374"/>
    <col min="7680" max="7680" width="8.7109375" style="374" customWidth="1"/>
    <col min="7681" max="7681" width="36.28515625" style="374" customWidth="1"/>
    <col min="7682" max="7682" width="8.7109375" style="374" customWidth="1"/>
    <col min="7683" max="7683" width="10.85546875" style="374" customWidth="1"/>
    <col min="7684" max="7684" width="15" style="374" customWidth="1"/>
    <col min="7685" max="7685" width="17.140625" style="374" customWidth="1"/>
    <col min="7686" max="7686" width="4.7109375" style="374" customWidth="1"/>
    <col min="7687" max="7687" width="19" style="374" customWidth="1"/>
    <col min="7688" max="7688" width="11.140625" style="374"/>
    <col min="7689" max="7689" width="32.85546875" style="374" customWidth="1"/>
    <col min="7690" max="7690" width="37" style="374" customWidth="1"/>
    <col min="7691" max="7691" width="36.7109375" style="374" customWidth="1"/>
    <col min="7692" max="7692" width="11.140625" style="374"/>
    <col min="7693" max="7693" width="53.140625" style="374" customWidth="1"/>
    <col min="7694" max="7694" width="11.140625" style="374"/>
    <col min="7695" max="7695" width="14.42578125" style="374" customWidth="1"/>
    <col min="7696" max="7935" width="11.140625" style="374"/>
    <col min="7936" max="7936" width="8.7109375" style="374" customWidth="1"/>
    <col min="7937" max="7937" width="36.28515625" style="374" customWidth="1"/>
    <col min="7938" max="7938" width="8.7109375" style="374" customWidth="1"/>
    <col min="7939" max="7939" width="10.85546875" style="374" customWidth="1"/>
    <col min="7940" max="7940" width="15" style="374" customWidth="1"/>
    <col min="7941" max="7941" width="17.140625" style="374" customWidth="1"/>
    <col min="7942" max="7942" width="4.7109375" style="374" customWidth="1"/>
    <col min="7943" max="7943" width="19" style="374" customWidth="1"/>
    <col min="7944" max="7944" width="11.140625" style="374"/>
    <col min="7945" max="7945" width="32.85546875" style="374" customWidth="1"/>
    <col min="7946" max="7946" width="37" style="374" customWidth="1"/>
    <col min="7947" max="7947" width="36.7109375" style="374" customWidth="1"/>
    <col min="7948" max="7948" width="11.140625" style="374"/>
    <col min="7949" max="7949" width="53.140625" style="374" customWidth="1"/>
    <col min="7950" max="7950" width="11.140625" style="374"/>
    <col min="7951" max="7951" width="14.42578125" style="374" customWidth="1"/>
    <col min="7952" max="8191" width="11.140625" style="374"/>
    <col min="8192" max="8192" width="8.7109375" style="374" customWidth="1"/>
    <col min="8193" max="8193" width="36.28515625" style="374" customWidth="1"/>
    <col min="8194" max="8194" width="8.7109375" style="374" customWidth="1"/>
    <col min="8195" max="8195" width="10.85546875" style="374" customWidth="1"/>
    <col min="8196" max="8196" width="15" style="374" customWidth="1"/>
    <col min="8197" max="8197" width="17.140625" style="374" customWidth="1"/>
    <col min="8198" max="8198" width="4.7109375" style="374" customWidth="1"/>
    <col min="8199" max="8199" width="19" style="374" customWidth="1"/>
    <col min="8200" max="8200" width="11.140625" style="374"/>
    <col min="8201" max="8201" width="32.85546875" style="374" customWidth="1"/>
    <col min="8202" max="8202" width="37" style="374" customWidth="1"/>
    <col min="8203" max="8203" width="36.7109375" style="374" customWidth="1"/>
    <col min="8204" max="8204" width="11.140625" style="374"/>
    <col min="8205" max="8205" width="53.140625" style="374" customWidth="1"/>
    <col min="8206" max="8206" width="11.140625" style="374"/>
    <col min="8207" max="8207" width="14.42578125" style="374" customWidth="1"/>
    <col min="8208" max="8447" width="11.140625" style="374"/>
    <col min="8448" max="8448" width="8.7109375" style="374" customWidth="1"/>
    <col min="8449" max="8449" width="36.28515625" style="374" customWidth="1"/>
    <col min="8450" max="8450" width="8.7109375" style="374" customWidth="1"/>
    <col min="8451" max="8451" width="10.85546875" style="374" customWidth="1"/>
    <col min="8452" max="8452" width="15" style="374" customWidth="1"/>
    <col min="8453" max="8453" width="17.140625" style="374" customWidth="1"/>
    <col min="8454" max="8454" width="4.7109375" style="374" customWidth="1"/>
    <col min="8455" max="8455" width="19" style="374" customWidth="1"/>
    <col min="8456" max="8456" width="11.140625" style="374"/>
    <col min="8457" max="8457" width="32.85546875" style="374" customWidth="1"/>
    <col min="8458" max="8458" width="37" style="374" customWidth="1"/>
    <col min="8459" max="8459" width="36.7109375" style="374" customWidth="1"/>
    <col min="8460" max="8460" width="11.140625" style="374"/>
    <col min="8461" max="8461" width="53.140625" style="374" customWidth="1"/>
    <col min="8462" max="8462" width="11.140625" style="374"/>
    <col min="8463" max="8463" width="14.42578125" style="374" customWidth="1"/>
    <col min="8464" max="8703" width="11.140625" style="374"/>
    <col min="8704" max="8704" width="8.7109375" style="374" customWidth="1"/>
    <col min="8705" max="8705" width="36.28515625" style="374" customWidth="1"/>
    <col min="8706" max="8706" width="8.7109375" style="374" customWidth="1"/>
    <col min="8707" max="8707" width="10.85546875" style="374" customWidth="1"/>
    <col min="8708" max="8708" width="15" style="374" customWidth="1"/>
    <col min="8709" max="8709" width="17.140625" style="374" customWidth="1"/>
    <col min="8710" max="8710" width="4.7109375" style="374" customWidth="1"/>
    <col min="8711" max="8711" width="19" style="374" customWidth="1"/>
    <col min="8712" max="8712" width="11.140625" style="374"/>
    <col min="8713" max="8713" width="32.85546875" style="374" customWidth="1"/>
    <col min="8714" max="8714" width="37" style="374" customWidth="1"/>
    <col min="8715" max="8715" width="36.7109375" style="374" customWidth="1"/>
    <col min="8716" max="8716" width="11.140625" style="374"/>
    <col min="8717" max="8717" width="53.140625" style="374" customWidth="1"/>
    <col min="8718" max="8718" width="11.140625" style="374"/>
    <col min="8719" max="8719" width="14.42578125" style="374" customWidth="1"/>
    <col min="8720" max="8959" width="11.140625" style="374"/>
    <col min="8960" max="8960" width="8.7109375" style="374" customWidth="1"/>
    <col min="8961" max="8961" width="36.28515625" style="374" customWidth="1"/>
    <col min="8962" max="8962" width="8.7109375" style="374" customWidth="1"/>
    <col min="8963" max="8963" width="10.85546875" style="374" customWidth="1"/>
    <col min="8964" max="8964" width="15" style="374" customWidth="1"/>
    <col min="8965" max="8965" width="17.140625" style="374" customWidth="1"/>
    <col min="8966" max="8966" width="4.7109375" style="374" customWidth="1"/>
    <col min="8967" max="8967" width="19" style="374" customWidth="1"/>
    <col min="8968" max="8968" width="11.140625" style="374"/>
    <col min="8969" max="8969" width="32.85546875" style="374" customWidth="1"/>
    <col min="8970" max="8970" width="37" style="374" customWidth="1"/>
    <col min="8971" max="8971" width="36.7109375" style="374" customWidth="1"/>
    <col min="8972" max="8972" width="11.140625" style="374"/>
    <col min="8973" max="8973" width="53.140625" style="374" customWidth="1"/>
    <col min="8974" max="8974" width="11.140625" style="374"/>
    <col min="8975" max="8975" width="14.42578125" style="374" customWidth="1"/>
    <col min="8976" max="9215" width="11.140625" style="374"/>
    <col min="9216" max="9216" width="8.7109375" style="374" customWidth="1"/>
    <col min="9217" max="9217" width="36.28515625" style="374" customWidth="1"/>
    <col min="9218" max="9218" width="8.7109375" style="374" customWidth="1"/>
    <col min="9219" max="9219" width="10.85546875" style="374" customWidth="1"/>
    <col min="9220" max="9220" width="15" style="374" customWidth="1"/>
    <col min="9221" max="9221" width="17.140625" style="374" customWidth="1"/>
    <col min="9222" max="9222" width="4.7109375" style="374" customWidth="1"/>
    <col min="9223" max="9223" width="19" style="374" customWidth="1"/>
    <col min="9224" max="9224" width="11.140625" style="374"/>
    <col min="9225" max="9225" width="32.85546875" style="374" customWidth="1"/>
    <col min="9226" max="9226" width="37" style="374" customWidth="1"/>
    <col min="9227" max="9227" width="36.7109375" style="374" customWidth="1"/>
    <col min="9228" max="9228" width="11.140625" style="374"/>
    <col min="9229" max="9229" width="53.140625" style="374" customWidth="1"/>
    <col min="9230" max="9230" width="11.140625" style="374"/>
    <col min="9231" max="9231" width="14.42578125" style="374" customWidth="1"/>
    <col min="9232" max="9471" width="11.140625" style="374"/>
    <col min="9472" max="9472" width="8.7109375" style="374" customWidth="1"/>
    <col min="9473" max="9473" width="36.28515625" style="374" customWidth="1"/>
    <col min="9474" max="9474" width="8.7109375" style="374" customWidth="1"/>
    <col min="9475" max="9475" width="10.85546875" style="374" customWidth="1"/>
    <col min="9476" max="9476" width="15" style="374" customWidth="1"/>
    <col min="9477" max="9477" width="17.140625" style="374" customWidth="1"/>
    <col min="9478" max="9478" width="4.7109375" style="374" customWidth="1"/>
    <col min="9479" max="9479" width="19" style="374" customWidth="1"/>
    <col min="9480" max="9480" width="11.140625" style="374"/>
    <col min="9481" max="9481" width="32.85546875" style="374" customWidth="1"/>
    <col min="9482" max="9482" width="37" style="374" customWidth="1"/>
    <col min="9483" max="9483" width="36.7109375" style="374" customWidth="1"/>
    <col min="9484" max="9484" width="11.140625" style="374"/>
    <col min="9485" max="9485" width="53.140625" style="374" customWidth="1"/>
    <col min="9486" max="9486" width="11.140625" style="374"/>
    <col min="9487" max="9487" width="14.42578125" style="374" customWidth="1"/>
    <col min="9488" max="9727" width="11.140625" style="374"/>
    <col min="9728" max="9728" width="8.7109375" style="374" customWidth="1"/>
    <col min="9729" max="9729" width="36.28515625" style="374" customWidth="1"/>
    <col min="9730" max="9730" width="8.7109375" style="374" customWidth="1"/>
    <col min="9731" max="9731" width="10.85546875" style="374" customWidth="1"/>
    <col min="9732" max="9732" width="15" style="374" customWidth="1"/>
    <col min="9733" max="9733" width="17.140625" style="374" customWidth="1"/>
    <col min="9734" max="9734" width="4.7109375" style="374" customWidth="1"/>
    <col min="9735" max="9735" width="19" style="374" customWidth="1"/>
    <col min="9736" max="9736" width="11.140625" style="374"/>
    <col min="9737" max="9737" width="32.85546875" style="374" customWidth="1"/>
    <col min="9738" max="9738" width="37" style="374" customWidth="1"/>
    <col min="9739" max="9739" width="36.7109375" style="374" customWidth="1"/>
    <col min="9740" max="9740" width="11.140625" style="374"/>
    <col min="9741" max="9741" width="53.140625" style="374" customWidth="1"/>
    <col min="9742" max="9742" width="11.140625" style="374"/>
    <col min="9743" max="9743" width="14.42578125" style="374" customWidth="1"/>
    <col min="9744" max="9983" width="11.140625" style="374"/>
    <col min="9984" max="9984" width="8.7109375" style="374" customWidth="1"/>
    <col min="9985" max="9985" width="36.28515625" style="374" customWidth="1"/>
    <col min="9986" max="9986" width="8.7109375" style="374" customWidth="1"/>
    <col min="9987" max="9987" width="10.85546875" style="374" customWidth="1"/>
    <col min="9988" max="9988" width="15" style="374" customWidth="1"/>
    <col min="9989" max="9989" width="17.140625" style="374" customWidth="1"/>
    <col min="9990" max="9990" width="4.7109375" style="374" customWidth="1"/>
    <col min="9991" max="9991" width="19" style="374" customWidth="1"/>
    <col min="9992" max="9992" width="11.140625" style="374"/>
    <col min="9993" max="9993" width="32.85546875" style="374" customWidth="1"/>
    <col min="9994" max="9994" width="37" style="374" customWidth="1"/>
    <col min="9995" max="9995" width="36.7109375" style="374" customWidth="1"/>
    <col min="9996" max="9996" width="11.140625" style="374"/>
    <col min="9997" max="9997" width="53.140625" style="374" customWidth="1"/>
    <col min="9998" max="9998" width="11.140625" style="374"/>
    <col min="9999" max="9999" width="14.42578125" style="374" customWidth="1"/>
    <col min="10000" max="10239" width="11.140625" style="374"/>
    <col min="10240" max="10240" width="8.7109375" style="374" customWidth="1"/>
    <col min="10241" max="10241" width="36.28515625" style="374" customWidth="1"/>
    <col min="10242" max="10242" width="8.7109375" style="374" customWidth="1"/>
    <col min="10243" max="10243" width="10.85546875" style="374" customWidth="1"/>
    <col min="10244" max="10244" width="15" style="374" customWidth="1"/>
    <col min="10245" max="10245" width="17.140625" style="374" customWidth="1"/>
    <col min="10246" max="10246" width="4.7109375" style="374" customWidth="1"/>
    <col min="10247" max="10247" width="19" style="374" customWidth="1"/>
    <col min="10248" max="10248" width="11.140625" style="374"/>
    <col min="10249" max="10249" width="32.85546875" style="374" customWidth="1"/>
    <col min="10250" max="10250" width="37" style="374" customWidth="1"/>
    <col min="10251" max="10251" width="36.7109375" style="374" customWidth="1"/>
    <col min="10252" max="10252" width="11.140625" style="374"/>
    <col min="10253" max="10253" width="53.140625" style="374" customWidth="1"/>
    <col min="10254" max="10254" width="11.140625" style="374"/>
    <col min="10255" max="10255" width="14.42578125" style="374" customWidth="1"/>
    <col min="10256" max="10495" width="11.140625" style="374"/>
    <col min="10496" max="10496" width="8.7109375" style="374" customWidth="1"/>
    <col min="10497" max="10497" width="36.28515625" style="374" customWidth="1"/>
    <col min="10498" max="10498" width="8.7109375" style="374" customWidth="1"/>
    <col min="10499" max="10499" width="10.85546875" style="374" customWidth="1"/>
    <col min="10500" max="10500" width="15" style="374" customWidth="1"/>
    <col min="10501" max="10501" width="17.140625" style="374" customWidth="1"/>
    <col min="10502" max="10502" width="4.7109375" style="374" customWidth="1"/>
    <col min="10503" max="10503" width="19" style="374" customWidth="1"/>
    <col min="10504" max="10504" width="11.140625" style="374"/>
    <col min="10505" max="10505" width="32.85546875" style="374" customWidth="1"/>
    <col min="10506" max="10506" width="37" style="374" customWidth="1"/>
    <col min="10507" max="10507" width="36.7109375" style="374" customWidth="1"/>
    <col min="10508" max="10508" width="11.140625" style="374"/>
    <col min="10509" max="10509" width="53.140625" style="374" customWidth="1"/>
    <col min="10510" max="10510" width="11.140625" style="374"/>
    <col min="10511" max="10511" width="14.42578125" style="374" customWidth="1"/>
    <col min="10512" max="10751" width="11.140625" style="374"/>
    <col min="10752" max="10752" width="8.7109375" style="374" customWidth="1"/>
    <col min="10753" max="10753" width="36.28515625" style="374" customWidth="1"/>
    <col min="10754" max="10754" width="8.7109375" style="374" customWidth="1"/>
    <col min="10755" max="10755" width="10.85546875" style="374" customWidth="1"/>
    <col min="10756" max="10756" width="15" style="374" customWidth="1"/>
    <col min="10757" max="10757" width="17.140625" style="374" customWidth="1"/>
    <col min="10758" max="10758" width="4.7109375" style="374" customWidth="1"/>
    <col min="10759" max="10759" width="19" style="374" customWidth="1"/>
    <col min="10760" max="10760" width="11.140625" style="374"/>
    <col min="10761" max="10761" width="32.85546875" style="374" customWidth="1"/>
    <col min="10762" max="10762" width="37" style="374" customWidth="1"/>
    <col min="10763" max="10763" width="36.7109375" style="374" customWidth="1"/>
    <col min="10764" max="10764" width="11.140625" style="374"/>
    <col min="10765" max="10765" width="53.140625" style="374" customWidth="1"/>
    <col min="10766" max="10766" width="11.140625" style="374"/>
    <col min="10767" max="10767" width="14.42578125" style="374" customWidth="1"/>
    <col min="10768" max="11007" width="11.140625" style="374"/>
    <col min="11008" max="11008" width="8.7109375" style="374" customWidth="1"/>
    <col min="11009" max="11009" width="36.28515625" style="374" customWidth="1"/>
    <col min="11010" max="11010" width="8.7109375" style="374" customWidth="1"/>
    <col min="11011" max="11011" width="10.85546875" style="374" customWidth="1"/>
    <col min="11012" max="11012" width="15" style="374" customWidth="1"/>
    <col min="11013" max="11013" width="17.140625" style="374" customWidth="1"/>
    <col min="11014" max="11014" width="4.7109375" style="374" customWidth="1"/>
    <col min="11015" max="11015" width="19" style="374" customWidth="1"/>
    <col min="11016" max="11016" width="11.140625" style="374"/>
    <col min="11017" max="11017" width="32.85546875" style="374" customWidth="1"/>
    <col min="11018" max="11018" width="37" style="374" customWidth="1"/>
    <col min="11019" max="11019" width="36.7109375" style="374" customWidth="1"/>
    <col min="11020" max="11020" width="11.140625" style="374"/>
    <col min="11021" max="11021" width="53.140625" style="374" customWidth="1"/>
    <col min="11022" max="11022" width="11.140625" style="374"/>
    <col min="11023" max="11023" width="14.42578125" style="374" customWidth="1"/>
    <col min="11024" max="11263" width="11.140625" style="374"/>
    <col min="11264" max="11264" width="8.7109375" style="374" customWidth="1"/>
    <col min="11265" max="11265" width="36.28515625" style="374" customWidth="1"/>
    <col min="11266" max="11266" width="8.7109375" style="374" customWidth="1"/>
    <col min="11267" max="11267" width="10.85546875" style="374" customWidth="1"/>
    <col min="11268" max="11268" width="15" style="374" customWidth="1"/>
    <col min="11269" max="11269" width="17.140625" style="374" customWidth="1"/>
    <col min="11270" max="11270" width="4.7109375" style="374" customWidth="1"/>
    <col min="11271" max="11271" width="19" style="374" customWidth="1"/>
    <col min="11272" max="11272" width="11.140625" style="374"/>
    <col min="11273" max="11273" width="32.85546875" style="374" customWidth="1"/>
    <col min="11274" max="11274" width="37" style="374" customWidth="1"/>
    <col min="11275" max="11275" width="36.7109375" style="374" customWidth="1"/>
    <col min="11276" max="11276" width="11.140625" style="374"/>
    <col min="11277" max="11277" width="53.140625" style="374" customWidth="1"/>
    <col min="11278" max="11278" width="11.140625" style="374"/>
    <col min="11279" max="11279" width="14.42578125" style="374" customWidth="1"/>
    <col min="11280" max="11519" width="11.140625" style="374"/>
    <col min="11520" max="11520" width="8.7109375" style="374" customWidth="1"/>
    <col min="11521" max="11521" width="36.28515625" style="374" customWidth="1"/>
    <col min="11522" max="11522" width="8.7109375" style="374" customWidth="1"/>
    <col min="11523" max="11523" width="10.85546875" style="374" customWidth="1"/>
    <col min="11524" max="11524" width="15" style="374" customWidth="1"/>
    <col min="11525" max="11525" width="17.140625" style="374" customWidth="1"/>
    <col min="11526" max="11526" width="4.7109375" style="374" customWidth="1"/>
    <col min="11527" max="11527" width="19" style="374" customWidth="1"/>
    <col min="11528" max="11528" width="11.140625" style="374"/>
    <col min="11529" max="11529" width="32.85546875" style="374" customWidth="1"/>
    <col min="11530" max="11530" width="37" style="374" customWidth="1"/>
    <col min="11531" max="11531" width="36.7109375" style="374" customWidth="1"/>
    <col min="11532" max="11532" width="11.140625" style="374"/>
    <col min="11533" max="11533" width="53.140625" style="374" customWidth="1"/>
    <col min="11534" max="11534" width="11.140625" style="374"/>
    <col min="11535" max="11535" width="14.42578125" style="374" customWidth="1"/>
    <col min="11536" max="11775" width="11.140625" style="374"/>
    <col min="11776" max="11776" width="8.7109375" style="374" customWidth="1"/>
    <col min="11777" max="11777" width="36.28515625" style="374" customWidth="1"/>
    <col min="11778" max="11778" width="8.7109375" style="374" customWidth="1"/>
    <col min="11779" max="11779" width="10.85546875" style="374" customWidth="1"/>
    <col min="11780" max="11780" width="15" style="374" customWidth="1"/>
    <col min="11781" max="11781" width="17.140625" style="374" customWidth="1"/>
    <col min="11782" max="11782" width="4.7109375" style="374" customWidth="1"/>
    <col min="11783" max="11783" width="19" style="374" customWidth="1"/>
    <col min="11784" max="11784" width="11.140625" style="374"/>
    <col min="11785" max="11785" width="32.85546875" style="374" customWidth="1"/>
    <col min="11786" max="11786" width="37" style="374" customWidth="1"/>
    <col min="11787" max="11787" width="36.7109375" style="374" customWidth="1"/>
    <col min="11788" max="11788" width="11.140625" style="374"/>
    <col min="11789" max="11789" width="53.140625" style="374" customWidth="1"/>
    <col min="11790" max="11790" width="11.140625" style="374"/>
    <col min="11791" max="11791" width="14.42578125" style="374" customWidth="1"/>
    <col min="11792" max="12031" width="11.140625" style="374"/>
    <col min="12032" max="12032" width="8.7109375" style="374" customWidth="1"/>
    <col min="12033" max="12033" width="36.28515625" style="374" customWidth="1"/>
    <col min="12034" max="12034" width="8.7109375" style="374" customWidth="1"/>
    <col min="12035" max="12035" width="10.85546875" style="374" customWidth="1"/>
    <col min="12036" max="12036" width="15" style="374" customWidth="1"/>
    <col min="12037" max="12037" width="17.140625" style="374" customWidth="1"/>
    <col min="12038" max="12038" width="4.7109375" style="374" customWidth="1"/>
    <col min="12039" max="12039" width="19" style="374" customWidth="1"/>
    <col min="12040" max="12040" width="11.140625" style="374"/>
    <col min="12041" max="12041" width="32.85546875" style="374" customWidth="1"/>
    <col min="12042" max="12042" width="37" style="374" customWidth="1"/>
    <col min="12043" max="12043" width="36.7109375" style="374" customWidth="1"/>
    <col min="12044" max="12044" width="11.140625" style="374"/>
    <col min="12045" max="12045" width="53.140625" style="374" customWidth="1"/>
    <col min="12046" max="12046" width="11.140625" style="374"/>
    <col min="12047" max="12047" width="14.42578125" style="374" customWidth="1"/>
    <col min="12048" max="12287" width="11.140625" style="374"/>
    <col min="12288" max="12288" width="8.7109375" style="374" customWidth="1"/>
    <col min="12289" max="12289" width="36.28515625" style="374" customWidth="1"/>
    <col min="12290" max="12290" width="8.7109375" style="374" customWidth="1"/>
    <col min="12291" max="12291" width="10.85546875" style="374" customWidth="1"/>
    <col min="12292" max="12292" width="15" style="374" customWidth="1"/>
    <col min="12293" max="12293" width="17.140625" style="374" customWidth="1"/>
    <col min="12294" max="12294" width="4.7109375" style="374" customWidth="1"/>
    <col min="12295" max="12295" width="19" style="374" customWidth="1"/>
    <col min="12296" max="12296" width="11.140625" style="374"/>
    <col min="12297" max="12297" width="32.85546875" style="374" customWidth="1"/>
    <col min="12298" max="12298" width="37" style="374" customWidth="1"/>
    <col min="12299" max="12299" width="36.7109375" style="374" customWidth="1"/>
    <col min="12300" max="12300" width="11.140625" style="374"/>
    <col min="12301" max="12301" width="53.140625" style="374" customWidth="1"/>
    <col min="12302" max="12302" width="11.140625" style="374"/>
    <col min="12303" max="12303" width="14.42578125" style="374" customWidth="1"/>
    <col min="12304" max="12543" width="11.140625" style="374"/>
    <col min="12544" max="12544" width="8.7109375" style="374" customWidth="1"/>
    <col min="12545" max="12545" width="36.28515625" style="374" customWidth="1"/>
    <col min="12546" max="12546" width="8.7109375" style="374" customWidth="1"/>
    <col min="12547" max="12547" width="10.85546875" style="374" customWidth="1"/>
    <col min="12548" max="12548" width="15" style="374" customWidth="1"/>
    <col min="12549" max="12549" width="17.140625" style="374" customWidth="1"/>
    <col min="12550" max="12550" width="4.7109375" style="374" customWidth="1"/>
    <col min="12551" max="12551" width="19" style="374" customWidth="1"/>
    <col min="12552" max="12552" width="11.140625" style="374"/>
    <col min="12553" max="12553" width="32.85546875" style="374" customWidth="1"/>
    <col min="12554" max="12554" width="37" style="374" customWidth="1"/>
    <col min="12555" max="12555" width="36.7109375" style="374" customWidth="1"/>
    <col min="12556" max="12556" width="11.140625" style="374"/>
    <col min="12557" max="12557" width="53.140625" style="374" customWidth="1"/>
    <col min="12558" max="12558" width="11.140625" style="374"/>
    <col min="12559" max="12559" width="14.42578125" style="374" customWidth="1"/>
    <col min="12560" max="12799" width="11.140625" style="374"/>
    <col min="12800" max="12800" width="8.7109375" style="374" customWidth="1"/>
    <col min="12801" max="12801" width="36.28515625" style="374" customWidth="1"/>
    <col min="12802" max="12802" width="8.7109375" style="374" customWidth="1"/>
    <col min="12803" max="12803" width="10.85546875" style="374" customWidth="1"/>
    <col min="12804" max="12804" width="15" style="374" customWidth="1"/>
    <col min="12805" max="12805" width="17.140625" style="374" customWidth="1"/>
    <col min="12806" max="12806" width="4.7109375" style="374" customWidth="1"/>
    <col min="12807" max="12807" width="19" style="374" customWidth="1"/>
    <col min="12808" max="12808" width="11.140625" style="374"/>
    <col min="12809" max="12809" width="32.85546875" style="374" customWidth="1"/>
    <col min="12810" max="12810" width="37" style="374" customWidth="1"/>
    <col min="12811" max="12811" width="36.7109375" style="374" customWidth="1"/>
    <col min="12812" max="12812" width="11.140625" style="374"/>
    <col min="12813" max="12813" width="53.140625" style="374" customWidth="1"/>
    <col min="12814" max="12814" width="11.140625" style="374"/>
    <col min="12815" max="12815" width="14.42578125" style="374" customWidth="1"/>
    <col min="12816" max="13055" width="11.140625" style="374"/>
    <col min="13056" max="13056" width="8.7109375" style="374" customWidth="1"/>
    <col min="13057" max="13057" width="36.28515625" style="374" customWidth="1"/>
    <col min="13058" max="13058" width="8.7109375" style="374" customWidth="1"/>
    <col min="13059" max="13059" width="10.85546875" style="374" customWidth="1"/>
    <col min="13060" max="13060" width="15" style="374" customWidth="1"/>
    <col min="13061" max="13061" width="17.140625" style="374" customWidth="1"/>
    <col min="13062" max="13062" width="4.7109375" style="374" customWidth="1"/>
    <col min="13063" max="13063" width="19" style="374" customWidth="1"/>
    <col min="13064" max="13064" width="11.140625" style="374"/>
    <col min="13065" max="13065" width="32.85546875" style="374" customWidth="1"/>
    <col min="13066" max="13066" width="37" style="374" customWidth="1"/>
    <col min="13067" max="13067" width="36.7109375" style="374" customWidth="1"/>
    <col min="13068" max="13068" width="11.140625" style="374"/>
    <col min="13069" max="13069" width="53.140625" style="374" customWidth="1"/>
    <col min="13070" max="13070" width="11.140625" style="374"/>
    <col min="13071" max="13071" width="14.42578125" style="374" customWidth="1"/>
    <col min="13072" max="13311" width="11.140625" style="374"/>
    <col min="13312" max="13312" width="8.7109375" style="374" customWidth="1"/>
    <col min="13313" max="13313" width="36.28515625" style="374" customWidth="1"/>
    <col min="13314" max="13314" width="8.7109375" style="374" customWidth="1"/>
    <col min="13315" max="13315" width="10.85546875" style="374" customWidth="1"/>
    <col min="13316" max="13316" width="15" style="374" customWidth="1"/>
    <col min="13317" max="13317" width="17.140625" style="374" customWidth="1"/>
    <col min="13318" max="13318" width="4.7109375" style="374" customWidth="1"/>
    <col min="13319" max="13319" width="19" style="374" customWidth="1"/>
    <col min="13320" max="13320" width="11.140625" style="374"/>
    <col min="13321" max="13321" width="32.85546875" style="374" customWidth="1"/>
    <col min="13322" max="13322" width="37" style="374" customWidth="1"/>
    <col min="13323" max="13323" width="36.7109375" style="374" customWidth="1"/>
    <col min="13324" max="13324" width="11.140625" style="374"/>
    <col min="13325" max="13325" width="53.140625" style="374" customWidth="1"/>
    <col min="13326" max="13326" width="11.140625" style="374"/>
    <col min="13327" max="13327" width="14.42578125" style="374" customWidth="1"/>
    <col min="13328" max="13567" width="11.140625" style="374"/>
    <col min="13568" max="13568" width="8.7109375" style="374" customWidth="1"/>
    <col min="13569" max="13569" width="36.28515625" style="374" customWidth="1"/>
    <col min="13570" max="13570" width="8.7109375" style="374" customWidth="1"/>
    <col min="13571" max="13571" width="10.85546875" style="374" customWidth="1"/>
    <col min="13572" max="13572" width="15" style="374" customWidth="1"/>
    <col min="13573" max="13573" width="17.140625" style="374" customWidth="1"/>
    <col min="13574" max="13574" width="4.7109375" style="374" customWidth="1"/>
    <col min="13575" max="13575" width="19" style="374" customWidth="1"/>
    <col min="13576" max="13576" width="11.140625" style="374"/>
    <col min="13577" max="13577" width="32.85546875" style="374" customWidth="1"/>
    <col min="13578" max="13578" width="37" style="374" customWidth="1"/>
    <col min="13579" max="13579" width="36.7109375" style="374" customWidth="1"/>
    <col min="13580" max="13580" width="11.140625" style="374"/>
    <col min="13581" max="13581" width="53.140625" style="374" customWidth="1"/>
    <col min="13582" max="13582" width="11.140625" style="374"/>
    <col min="13583" max="13583" width="14.42578125" style="374" customWidth="1"/>
    <col min="13584" max="13823" width="11.140625" style="374"/>
    <col min="13824" max="13824" width="8.7109375" style="374" customWidth="1"/>
    <col min="13825" max="13825" width="36.28515625" style="374" customWidth="1"/>
    <col min="13826" max="13826" width="8.7109375" style="374" customWidth="1"/>
    <col min="13827" max="13827" width="10.85546875" style="374" customWidth="1"/>
    <col min="13828" max="13828" width="15" style="374" customWidth="1"/>
    <col min="13829" max="13829" width="17.140625" style="374" customWidth="1"/>
    <col min="13830" max="13830" width="4.7109375" style="374" customWidth="1"/>
    <col min="13831" max="13831" width="19" style="374" customWidth="1"/>
    <col min="13832" max="13832" width="11.140625" style="374"/>
    <col min="13833" max="13833" width="32.85546875" style="374" customWidth="1"/>
    <col min="13834" max="13834" width="37" style="374" customWidth="1"/>
    <col min="13835" max="13835" width="36.7109375" style="374" customWidth="1"/>
    <col min="13836" max="13836" width="11.140625" style="374"/>
    <col min="13837" max="13837" width="53.140625" style="374" customWidth="1"/>
    <col min="13838" max="13838" width="11.140625" style="374"/>
    <col min="13839" max="13839" width="14.42578125" style="374" customWidth="1"/>
    <col min="13840" max="14079" width="11.140625" style="374"/>
    <col min="14080" max="14080" width="8.7109375" style="374" customWidth="1"/>
    <col min="14081" max="14081" width="36.28515625" style="374" customWidth="1"/>
    <col min="14082" max="14082" width="8.7109375" style="374" customWidth="1"/>
    <col min="14083" max="14083" width="10.85546875" style="374" customWidth="1"/>
    <col min="14084" max="14084" width="15" style="374" customWidth="1"/>
    <col min="14085" max="14085" width="17.140625" style="374" customWidth="1"/>
    <col min="14086" max="14086" width="4.7109375" style="374" customWidth="1"/>
    <col min="14087" max="14087" width="19" style="374" customWidth="1"/>
    <col min="14088" max="14088" width="11.140625" style="374"/>
    <col min="14089" max="14089" width="32.85546875" style="374" customWidth="1"/>
    <col min="14090" max="14090" width="37" style="374" customWidth="1"/>
    <col min="14091" max="14091" width="36.7109375" style="374" customWidth="1"/>
    <col min="14092" max="14092" width="11.140625" style="374"/>
    <col min="14093" max="14093" width="53.140625" style="374" customWidth="1"/>
    <col min="14094" max="14094" width="11.140625" style="374"/>
    <col min="14095" max="14095" width="14.42578125" style="374" customWidth="1"/>
    <col min="14096" max="14335" width="11.140625" style="374"/>
    <col min="14336" max="14336" width="8.7109375" style="374" customWidth="1"/>
    <col min="14337" max="14337" width="36.28515625" style="374" customWidth="1"/>
    <col min="14338" max="14338" width="8.7109375" style="374" customWidth="1"/>
    <col min="14339" max="14339" width="10.85546875" style="374" customWidth="1"/>
    <col min="14340" max="14340" width="15" style="374" customWidth="1"/>
    <col min="14341" max="14341" width="17.140625" style="374" customWidth="1"/>
    <col min="14342" max="14342" width="4.7109375" style="374" customWidth="1"/>
    <col min="14343" max="14343" width="19" style="374" customWidth="1"/>
    <col min="14344" max="14344" width="11.140625" style="374"/>
    <col min="14345" max="14345" width="32.85546875" style="374" customWidth="1"/>
    <col min="14346" max="14346" width="37" style="374" customWidth="1"/>
    <col min="14347" max="14347" width="36.7109375" style="374" customWidth="1"/>
    <col min="14348" max="14348" width="11.140625" style="374"/>
    <col min="14349" max="14349" width="53.140625" style="374" customWidth="1"/>
    <col min="14350" max="14350" width="11.140625" style="374"/>
    <col min="14351" max="14351" width="14.42578125" style="374" customWidth="1"/>
    <col min="14352" max="14591" width="11.140625" style="374"/>
    <col min="14592" max="14592" width="8.7109375" style="374" customWidth="1"/>
    <col min="14593" max="14593" width="36.28515625" style="374" customWidth="1"/>
    <col min="14594" max="14594" width="8.7109375" style="374" customWidth="1"/>
    <col min="14595" max="14595" width="10.85546875" style="374" customWidth="1"/>
    <col min="14596" max="14596" width="15" style="374" customWidth="1"/>
    <col min="14597" max="14597" width="17.140625" style="374" customWidth="1"/>
    <col min="14598" max="14598" width="4.7109375" style="374" customWidth="1"/>
    <col min="14599" max="14599" width="19" style="374" customWidth="1"/>
    <col min="14600" max="14600" width="11.140625" style="374"/>
    <col min="14601" max="14601" width="32.85546875" style="374" customWidth="1"/>
    <col min="14602" max="14602" width="37" style="374" customWidth="1"/>
    <col min="14603" max="14603" width="36.7109375" style="374" customWidth="1"/>
    <col min="14604" max="14604" width="11.140625" style="374"/>
    <col min="14605" max="14605" width="53.140625" style="374" customWidth="1"/>
    <col min="14606" max="14606" width="11.140625" style="374"/>
    <col min="14607" max="14607" width="14.42578125" style="374" customWidth="1"/>
    <col min="14608" max="14847" width="11.140625" style="374"/>
    <col min="14848" max="14848" width="8.7109375" style="374" customWidth="1"/>
    <col min="14849" max="14849" width="36.28515625" style="374" customWidth="1"/>
    <col min="14850" max="14850" width="8.7109375" style="374" customWidth="1"/>
    <col min="14851" max="14851" width="10.85546875" style="374" customWidth="1"/>
    <col min="14852" max="14852" width="15" style="374" customWidth="1"/>
    <col min="14853" max="14853" width="17.140625" style="374" customWidth="1"/>
    <col min="14854" max="14854" width="4.7109375" style="374" customWidth="1"/>
    <col min="14855" max="14855" width="19" style="374" customWidth="1"/>
    <col min="14856" max="14856" width="11.140625" style="374"/>
    <col min="14857" max="14857" width="32.85546875" style="374" customWidth="1"/>
    <col min="14858" max="14858" width="37" style="374" customWidth="1"/>
    <col min="14859" max="14859" width="36.7109375" style="374" customWidth="1"/>
    <col min="14860" max="14860" width="11.140625" style="374"/>
    <col min="14861" max="14861" width="53.140625" style="374" customWidth="1"/>
    <col min="14862" max="14862" width="11.140625" style="374"/>
    <col min="14863" max="14863" width="14.42578125" style="374" customWidth="1"/>
    <col min="14864" max="15103" width="11.140625" style="374"/>
    <col min="15104" max="15104" width="8.7109375" style="374" customWidth="1"/>
    <col min="15105" max="15105" width="36.28515625" style="374" customWidth="1"/>
    <col min="15106" max="15106" width="8.7109375" style="374" customWidth="1"/>
    <col min="15107" max="15107" width="10.85546875" style="374" customWidth="1"/>
    <col min="15108" max="15108" width="15" style="374" customWidth="1"/>
    <col min="15109" max="15109" width="17.140625" style="374" customWidth="1"/>
    <col min="15110" max="15110" width="4.7109375" style="374" customWidth="1"/>
    <col min="15111" max="15111" width="19" style="374" customWidth="1"/>
    <col min="15112" max="15112" width="11.140625" style="374"/>
    <col min="15113" max="15113" width="32.85546875" style="374" customWidth="1"/>
    <col min="15114" max="15114" width="37" style="374" customWidth="1"/>
    <col min="15115" max="15115" width="36.7109375" style="374" customWidth="1"/>
    <col min="15116" max="15116" width="11.140625" style="374"/>
    <col min="15117" max="15117" width="53.140625" style="374" customWidth="1"/>
    <col min="15118" max="15118" width="11.140625" style="374"/>
    <col min="15119" max="15119" width="14.42578125" style="374" customWidth="1"/>
    <col min="15120" max="15359" width="11.140625" style="374"/>
    <col min="15360" max="15360" width="8.7109375" style="374" customWidth="1"/>
    <col min="15361" max="15361" width="36.28515625" style="374" customWidth="1"/>
    <col min="15362" max="15362" width="8.7109375" style="374" customWidth="1"/>
    <col min="15363" max="15363" width="10.85546875" style="374" customWidth="1"/>
    <col min="15364" max="15364" width="15" style="374" customWidth="1"/>
    <col min="15365" max="15365" width="17.140625" style="374" customWidth="1"/>
    <col min="15366" max="15366" width="4.7109375" style="374" customWidth="1"/>
    <col min="15367" max="15367" width="19" style="374" customWidth="1"/>
    <col min="15368" max="15368" width="11.140625" style="374"/>
    <col min="15369" max="15369" width="32.85546875" style="374" customWidth="1"/>
    <col min="15370" max="15370" width="37" style="374" customWidth="1"/>
    <col min="15371" max="15371" width="36.7109375" style="374" customWidth="1"/>
    <col min="15372" max="15372" width="11.140625" style="374"/>
    <col min="15373" max="15373" width="53.140625" style="374" customWidth="1"/>
    <col min="15374" max="15374" width="11.140625" style="374"/>
    <col min="15375" max="15375" width="14.42578125" style="374" customWidth="1"/>
    <col min="15376" max="15615" width="11.140625" style="374"/>
    <col min="15616" max="15616" width="8.7109375" style="374" customWidth="1"/>
    <col min="15617" max="15617" width="36.28515625" style="374" customWidth="1"/>
    <col min="15618" max="15618" width="8.7109375" style="374" customWidth="1"/>
    <col min="15619" max="15619" width="10.85546875" style="374" customWidth="1"/>
    <col min="15620" max="15620" width="15" style="374" customWidth="1"/>
    <col min="15621" max="15621" width="17.140625" style="374" customWidth="1"/>
    <col min="15622" max="15622" width="4.7109375" style="374" customWidth="1"/>
    <col min="15623" max="15623" width="19" style="374" customWidth="1"/>
    <col min="15624" max="15624" width="11.140625" style="374"/>
    <col min="15625" max="15625" width="32.85546875" style="374" customWidth="1"/>
    <col min="15626" max="15626" width="37" style="374" customWidth="1"/>
    <col min="15627" max="15627" width="36.7109375" style="374" customWidth="1"/>
    <col min="15628" max="15628" width="11.140625" style="374"/>
    <col min="15629" max="15629" width="53.140625" style="374" customWidth="1"/>
    <col min="15630" max="15630" width="11.140625" style="374"/>
    <col min="15631" max="15631" width="14.42578125" style="374" customWidth="1"/>
    <col min="15632" max="15871" width="11.140625" style="374"/>
    <col min="15872" max="15872" width="8.7109375" style="374" customWidth="1"/>
    <col min="15873" max="15873" width="36.28515625" style="374" customWidth="1"/>
    <col min="15874" max="15874" width="8.7109375" style="374" customWidth="1"/>
    <col min="15875" max="15875" width="10.85546875" style="374" customWidth="1"/>
    <col min="15876" max="15876" width="15" style="374" customWidth="1"/>
    <col min="15877" max="15877" width="17.140625" style="374" customWidth="1"/>
    <col min="15878" max="15878" width="4.7109375" style="374" customWidth="1"/>
    <col min="15879" max="15879" width="19" style="374" customWidth="1"/>
    <col min="15880" max="15880" width="11.140625" style="374"/>
    <col min="15881" max="15881" width="32.85546875" style="374" customWidth="1"/>
    <col min="15882" max="15882" width="37" style="374" customWidth="1"/>
    <col min="15883" max="15883" width="36.7109375" style="374" customWidth="1"/>
    <col min="15884" max="15884" width="11.140625" style="374"/>
    <col min="15885" max="15885" width="53.140625" style="374" customWidth="1"/>
    <col min="15886" max="15886" width="11.140625" style="374"/>
    <col min="15887" max="15887" width="14.42578125" style="374" customWidth="1"/>
    <col min="15888" max="16127" width="11.140625" style="374"/>
    <col min="16128" max="16128" width="8.7109375" style="374" customWidth="1"/>
    <col min="16129" max="16129" width="36.28515625" style="374" customWidth="1"/>
    <col min="16130" max="16130" width="8.7109375" style="374" customWidth="1"/>
    <col min="16131" max="16131" width="10.85546875" style="374" customWidth="1"/>
    <col min="16132" max="16132" width="15" style="374" customWidth="1"/>
    <col min="16133" max="16133" width="17.140625" style="374" customWidth="1"/>
    <col min="16134" max="16134" width="4.7109375" style="374" customWidth="1"/>
    <col min="16135" max="16135" width="19" style="374" customWidth="1"/>
    <col min="16136" max="16136" width="11.140625" style="374"/>
    <col min="16137" max="16137" width="32.85546875" style="374" customWidth="1"/>
    <col min="16138" max="16138" width="37" style="374" customWidth="1"/>
    <col min="16139" max="16139" width="36.7109375" style="374" customWidth="1"/>
    <col min="16140" max="16140" width="11.140625" style="374"/>
    <col min="16141" max="16141" width="53.140625" style="374" customWidth="1"/>
    <col min="16142" max="16142" width="11.140625" style="374"/>
    <col min="16143" max="16143" width="14.42578125" style="374" customWidth="1"/>
    <col min="16144" max="16384" width="11.140625" style="374"/>
  </cols>
  <sheetData>
    <row r="1" spans="1:15">
      <c r="A1" s="369"/>
      <c r="B1" s="370"/>
      <c r="C1" s="371"/>
      <c r="D1" s="193"/>
      <c r="E1" s="372"/>
      <c r="F1" s="373"/>
      <c r="G1" s="371"/>
      <c r="O1" s="375"/>
    </row>
    <row r="2" spans="1:15">
      <c r="A2" s="369"/>
      <c r="B2" s="386" t="s">
        <v>558</v>
      </c>
      <c r="C2" s="376"/>
      <c r="D2" s="193"/>
      <c r="E2" s="372"/>
      <c r="F2" s="373"/>
      <c r="G2" s="371"/>
      <c r="O2" s="375"/>
    </row>
    <row r="3" spans="1:15">
      <c r="A3" s="369"/>
      <c r="B3" s="370"/>
      <c r="C3" s="377"/>
      <c r="D3" s="378"/>
      <c r="E3" s="379"/>
      <c r="F3" s="373"/>
      <c r="G3" s="371"/>
      <c r="O3" s="375"/>
    </row>
    <row r="4" spans="1:15">
      <c r="A4" s="395" t="s">
        <v>559</v>
      </c>
      <c r="B4" s="402" t="s">
        <v>560</v>
      </c>
      <c r="C4" s="402"/>
      <c r="D4" s="403"/>
      <c r="E4" s="404"/>
      <c r="F4" s="401"/>
      <c r="G4" s="371"/>
      <c r="O4" s="375"/>
    </row>
    <row r="5" spans="1:15">
      <c r="A5" s="500" t="s">
        <v>569</v>
      </c>
      <c r="B5" s="484" t="s">
        <v>49</v>
      </c>
      <c r="C5" s="475"/>
      <c r="D5" s="476"/>
      <c r="E5" s="477"/>
      <c r="F5" s="501">
        <f>SUM(F45)</f>
        <v>0</v>
      </c>
    </row>
    <row r="6" spans="1:15">
      <c r="A6" s="500" t="s">
        <v>583</v>
      </c>
      <c r="B6" s="484" t="s">
        <v>399</v>
      </c>
      <c r="C6" s="475"/>
      <c r="D6" s="476"/>
      <c r="E6" s="477"/>
      <c r="F6" s="501">
        <f>SUM(F76)</f>
        <v>0</v>
      </c>
    </row>
    <row r="7" spans="1:15">
      <c r="A7" s="395" t="s">
        <v>601</v>
      </c>
      <c r="B7" s="484" t="s">
        <v>613</v>
      </c>
      <c r="C7" s="475"/>
      <c r="D7" s="476"/>
      <c r="E7" s="477"/>
      <c r="F7" s="501">
        <f>SUM(F97)</f>
        <v>0</v>
      </c>
    </row>
    <row r="8" spans="1:15">
      <c r="A8" s="395" t="s">
        <v>614</v>
      </c>
      <c r="B8" s="484" t="s">
        <v>624</v>
      </c>
      <c r="C8" s="475"/>
      <c r="D8" s="476"/>
      <c r="E8" s="477"/>
      <c r="F8" s="501">
        <f>SUM(F113)</f>
        <v>0</v>
      </c>
      <c r="O8" s="390"/>
    </row>
    <row r="9" spans="1:15">
      <c r="A9" s="489"/>
      <c r="B9" s="491" t="s">
        <v>669</v>
      </c>
      <c r="C9" s="491"/>
      <c r="D9" s="492"/>
      <c r="E9" s="497"/>
      <c r="F9" s="405">
        <f>SUM(F5:F8)</f>
        <v>0</v>
      </c>
      <c r="O9" s="374"/>
    </row>
    <row r="10" spans="1:15" s="393" customFormat="1">
      <c r="A10" s="395"/>
      <c r="B10" s="475"/>
      <c r="C10" s="475"/>
      <c r="D10" s="476"/>
      <c r="E10" s="477"/>
      <c r="F10" s="478"/>
    </row>
    <row r="11" spans="1:15" s="399" customFormat="1">
      <c r="A11" s="395"/>
      <c r="B11" s="475"/>
      <c r="C11" s="475"/>
      <c r="D11" s="476"/>
      <c r="E11" s="477"/>
      <c r="F11" s="478"/>
    </row>
    <row r="12" spans="1:15" s="399" customFormat="1">
      <c r="A12" s="395" t="s">
        <v>561</v>
      </c>
      <c r="B12" s="402" t="s">
        <v>562</v>
      </c>
      <c r="C12" s="402"/>
      <c r="D12" s="403"/>
      <c r="E12" s="404"/>
      <c r="F12" s="401"/>
    </row>
    <row r="13" spans="1:15">
      <c r="A13" s="500" t="s">
        <v>626</v>
      </c>
      <c r="B13" s="484" t="s">
        <v>627</v>
      </c>
      <c r="C13" s="475"/>
      <c r="D13" s="476"/>
      <c r="E13" s="477"/>
      <c r="F13" s="501">
        <f>SUM(F153)</f>
        <v>0</v>
      </c>
      <c r="G13" s="411"/>
      <c r="H13" s="411"/>
      <c r="O13" s="374"/>
    </row>
    <row r="14" spans="1:15">
      <c r="A14" s="500" t="s">
        <v>654</v>
      </c>
      <c r="B14" s="484" t="s">
        <v>655</v>
      </c>
      <c r="C14" s="475"/>
      <c r="D14" s="476"/>
      <c r="E14" s="477"/>
      <c r="F14" s="501">
        <f>SUM(F167)</f>
        <v>0</v>
      </c>
      <c r="G14" s="411"/>
      <c r="H14" s="411"/>
      <c r="O14" s="374"/>
    </row>
    <row r="15" spans="1:15">
      <c r="A15" s="500" t="s">
        <v>662</v>
      </c>
      <c r="B15" s="484" t="s">
        <v>663</v>
      </c>
      <c r="C15" s="475"/>
      <c r="D15" s="476"/>
      <c r="E15" s="477"/>
      <c r="F15" s="501">
        <f>SUM(F175)</f>
        <v>0</v>
      </c>
      <c r="G15" s="411"/>
      <c r="H15" s="411"/>
      <c r="I15" s="384"/>
      <c r="J15" s="384"/>
      <c r="K15" s="384"/>
      <c r="M15" s="384"/>
    </row>
    <row r="16" spans="1:15">
      <c r="A16" s="489"/>
      <c r="B16" s="499" t="s">
        <v>562</v>
      </c>
      <c r="C16" s="491"/>
      <c r="D16" s="492"/>
      <c r="E16" s="497"/>
      <c r="F16" s="405">
        <f>SUM(F13:F15)</f>
        <v>0</v>
      </c>
    </row>
    <row r="17" spans="1:17">
      <c r="E17" s="408"/>
      <c r="F17" s="409"/>
      <c r="I17" s="408"/>
      <c r="J17" s="409"/>
      <c r="K17" s="409"/>
      <c r="M17" s="411"/>
      <c r="O17" s="408"/>
      <c r="P17" s="409"/>
      <c r="Q17" s="409"/>
    </row>
    <row r="18" spans="1:17">
      <c r="B18" s="384" t="s">
        <v>674</v>
      </c>
      <c r="E18" s="410"/>
      <c r="F18" s="502">
        <f>+F9+F16</f>
        <v>0</v>
      </c>
      <c r="I18" s="410"/>
      <c r="J18" s="412"/>
      <c r="K18" s="412"/>
      <c r="M18" s="413"/>
      <c r="O18" s="410"/>
      <c r="P18" s="410"/>
      <c r="Q18" s="410"/>
    </row>
    <row r="20" spans="1:17" s="393" customFormat="1" ht="15.75" thickBot="1">
      <c r="A20" s="383"/>
      <c r="B20" s="384"/>
      <c r="C20" s="384"/>
      <c r="D20" s="385"/>
      <c r="E20" s="380"/>
      <c r="F20" s="381"/>
      <c r="G20" s="374"/>
      <c r="O20" s="382"/>
    </row>
    <row r="21" spans="1:17" s="129" customFormat="1" ht="30.75" thickBot="1">
      <c r="A21" s="416" t="s">
        <v>58</v>
      </c>
      <c r="B21" s="417" t="s">
        <v>59</v>
      </c>
      <c r="C21" s="418" t="s">
        <v>563</v>
      </c>
      <c r="D21" s="419" t="s">
        <v>564</v>
      </c>
      <c r="E21" s="420" t="s">
        <v>565</v>
      </c>
      <c r="F21" s="420" t="s">
        <v>566</v>
      </c>
    </row>
    <row r="22" spans="1:17" s="393" customFormat="1">
      <c r="A22" s="383"/>
      <c r="B22" s="384"/>
      <c r="C22" s="384"/>
      <c r="D22" s="385"/>
      <c r="E22" s="380"/>
      <c r="F22" s="381"/>
      <c r="G22" s="374"/>
      <c r="O22" s="382"/>
    </row>
    <row r="23" spans="1:17" s="393" customFormat="1">
      <c r="A23" s="421" t="s">
        <v>567</v>
      </c>
      <c r="B23" s="391" t="s">
        <v>568</v>
      </c>
      <c r="C23" s="391"/>
      <c r="D23" s="387"/>
      <c r="E23" s="388"/>
      <c r="F23" s="389"/>
      <c r="G23" s="374"/>
      <c r="O23" s="390"/>
    </row>
    <row r="24" spans="1:17" s="393" customFormat="1">
      <c r="A24" s="383"/>
      <c r="B24" s="384"/>
      <c r="C24" s="384"/>
      <c r="D24" s="385"/>
      <c r="E24" s="380"/>
      <c r="F24" s="381"/>
      <c r="G24" s="374"/>
      <c r="O24" s="382"/>
    </row>
    <row r="25" spans="1:17">
      <c r="A25" s="422" t="s">
        <v>569</v>
      </c>
      <c r="B25" s="423" t="s">
        <v>49</v>
      </c>
      <c r="C25" s="423"/>
      <c r="D25" s="424"/>
      <c r="E25" s="425"/>
      <c r="F25" s="426"/>
      <c r="G25" s="393"/>
      <c r="O25" s="394"/>
    </row>
    <row r="26" spans="1:17" s="393" customFormat="1">
      <c r="A26" s="383"/>
      <c r="B26" s="384"/>
      <c r="C26" s="384"/>
      <c r="D26" s="385"/>
      <c r="E26" s="380"/>
      <c r="F26" s="381"/>
      <c r="G26" s="374"/>
      <c r="O26" s="382"/>
    </row>
    <row r="27" spans="1:17" s="393" customFormat="1">
      <c r="A27" s="421" t="s">
        <v>570</v>
      </c>
      <c r="B27" s="391" t="s">
        <v>571</v>
      </c>
      <c r="C27" s="391"/>
      <c r="D27" s="387"/>
      <c r="E27" s="388"/>
      <c r="F27" s="389"/>
      <c r="G27" s="374"/>
      <c r="O27" s="390"/>
    </row>
    <row r="28" spans="1:17" s="393" customFormat="1">
      <c r="A28" s="383"/>
      <c r="B28" s="384"/>
      <c r="C28" s="384"/>
      <c r="D28" s="385"/>
      <c r="E28" s="380"/>
      <c r="F28" s="381"/>
      <c r="G28" s="374"/>
      <c r="O28" s="382"/>
    </row>
    <row r="29" spans="1:17" s="393" customFormat="1" ht="42.75">
      <c r="A29" s="427" t="s">
        <v>397</v>
      </c>
      <c r="B29" s="428" t="s">
        <v>572</v>
      </c>
      <c r="C29" s="429" t="s">
        <v>66</v>
      </c>
      <c r="D29" s="385">
        <v>8</v>
      </c>
      <c r="E29" s="430"/>
      <c r="F29" s="430">
        <f>D29*E29</f>
        <v>0</v>
      </c>
      <c r="G29" s="374"/>
      <c r="O29" s="382"/>
    </row>
    <row r="30" spans="1:17" s="393" customFormat="1">
      <c r="A30" s="431"/>
      <c r="B30" s="423"/>
      <c r="C30" s="423"/>
      <c r="D30" s="432"/>
      <c r="E30" s="433"/>
      <c r="F30" s="434"/>
      <c r="O30" s="394"/>
    </row>
    <row r="31" spans="1:17" s="437" customFormat="1" ht="28.5">
      <c r="A31" s="435" t="s">
        <v>398</v>
      </c>
      <c r="B31" s="436" t="s">
        <v>573</v>
      </c>
      <c r="C31" s="429" t="s">
        <v>66</v>
      </c>
      <c r="D31" s="385">
        <v>7</v>
      </c>
      <c r="E31" s="430"/>
      <c r="F31" s="430">
        <f>D31*E31</f>
        <v>0</v>
      </c>
      <c r="G31" s="393"/>
      <c r="I31" s="415"/>
      <c r="O31" s="394"/>
    </row>
    <row r="32" spans="1:17" s="437" customFormat="1">
      <c r="A32" s="435"/>
      <c r="B32" s="436"/>
      <c r="C32" s="429"/>
      <c r="D32" s="385"/>
      <c r="E32" s="430"/>
      <c r="F32" s="430"/>
      <c r="G32" s="393"/>
      <c r="I32" s="415"/>
      <c r="O32" s="394"/>
    </row>
    <row r="33" spans="1:17" s="437" customFormat="1" ht="85.5">
      <c r="A33" s="435" t="s">
        <v>574</v>
      </c>
      <c r="B33" s="436" t="s">
        <v>575</v>
      </c>
      <c r="C33" s="429" t="s">
        <v>66</v>
      </c>
      <c r="D33" s="385">
        <v>6</v>
      </c>
      <c r="E33" s="430"/>
      <c r="F33" s="430">
        <f>D33*E33</f>
        <v>0</v>
      </c>
      <c r="I33" s="415"/>
      <c r="O33" s="438"/>
    </row>
    <row r="34" spans="1:17" s="393" customFormat="1">
      <c r="A34" s="439"/>
      <c r="B34" s="415"/>
      <c r="C34" s="440"/>
      <c r="D34" s="441"/>
      <c r="E34" s="442"/>
      <c r="F34" s="443"/>
      <c r="G34" s="437"/>
      <c r="O34" s="438"/>
    </row>
    <row r="35" spans="1:17" s="393" customFormat="1">
      <c r="A35" s="422" t="s">
        <v>570</v>
      </c>
      <c r="B35" s="423" t="s">
        <v>576</v>
      </c>
      <c r="C35" s="444"/>
      <c r="D35" s="445"/>
      <c r="E35" s="446"/>
      <c r="F35" s="392">
        <f>SUM(F29:F33)</f>
        <v>0</v>
      </c>
      <c r="G35" s="447"/>
      <c r="O35" s="390"/>
    </row>
    <row r="36" spans="1:17" s="393" customFormat="1">
      <c r="A36" s="383"/>
      <c r="B36" s="384"/>
      <c r="C36" s="384"/>
      <c r="D36" s="448"/>
      <c r="E36" s="449"/>
      <c r="F36" s="382"/>
      <c r="H36" s="374"/>
      <c r="Q36" s="382"/>
    </row>
    <row r="37" spans="1:17" s="393" customFormat="1">
      <c r="A37" s="421" t="s">
        <v>577</v>
      </c>
      <c r="B37" s="391" t="s">
        <v>578</v>
      </c>
      <c r="C37" s="391"/>
      <c r="D37" s="406"/>
      <c r="E37" s="450"/>
      <c r="F37" s="390"/>
      <c r="H37" s="374"/>
      <c r="Q37" s="390"/>
    </row>
    <row r="38" spans="1:17" s="393" customFormat="1">
      <c r="A38" s="383"/>
      <c r="B38" s="384"/>
      <c r="C38" s="384"/>
      <c r="D38" s="448"/>
      <c r="E38" s="449"/>
      <c r="F38" s="382"/>
      <c r="H38" s="374"/>
      <c r="Q38" s="382"/>
    </row>
    <row r="39" spans="1:17" s="393" customFormat="1">
      <c r="A39" s="427" t="s">
        <v>397</v>
      </c>
      <c r="B39" s="428" t="s">
        <v>579</v>
      </c>
      <c r="C39" s="451" t="s">
        <v>4</v>
      </c>
      <c r="D39" s="448">
        <v>8</v>
      </c>
      <c r="E39" s="452"/>
      <c r="F39" s="452">
        <f>D39*E39</f>
        <v>0</v>
      </c>
      <c r="H39" s="374"/>
      <c r="Q39" s="382"/>
    </row>
    <row r="40" spans="1:17" s="393" customFormat="1">
      <c r="A40" s="439"/>
      <c r="B40" s="415" t="s">
        <v>580</v>
      </c>
      <c r="C40" s="440"/>
      <c r="D40" s="453"/>
      <c r="E40" s="454"/>
      <c r="F40" s="438"/>
      <c r="H40" s="437"/>
      <c r="Q40" s="438"/>
    </row>
    <row r="41" spans="1:17" s="393" customFormat="1">
      <c r="A41" s="439"/>
      <c r="B41" s="415"/>
      <c r="C41" s="440"/>
      <c r="D41" s="453"/>
      <c r="E41" s="454"/>
      <c r="F41" s="438"/>
      <c r="H41" s="437"/>
      <c r="Q41" s="438"/>
    </row>
    <row r="42" spans="1:17" s="393" customFormat="1">
      <c r="A42" s="422" t="s">
        <v>577</v>
      </c>
      <c r="B42" s="423" t="s">
        <v>581</v>
      </c>
      <c r="C42" s="444"/>
      <c r="D42" s="455"/>
      <c r="E42" s="456"/>
      <c r="F42" s="457">
        <f>SUM(F39:F39)</f>
        <v>0</v>
      </c>
      <c r="H42" s="447"/>
      <c r="I42" s="394"/>
      <c r="Q42" s="390"/>
    </row>
    <row r="43" spans="1:17">
      <c r="A43" s="458"/>
      <c r="B43" s="428"/>
      <c r="C43" s="429"/>
      <c r="D43" s="459"/>
      <c r="E43" s="430"/>
      <c r="F43" s="430"/>
    </row>
    <row r="44" spans="1:17" s="393" customFormat="1">
      <c r="A44" s="439"/>
      <c r="B44" s="423"/>
      <c r="C44" s="444"/>
      <c r="D44" s="445"/>
      <c r="E44" s="446"/>
      <c r="F44" s="430"/>
      <c r="G44" s="447"/>
      <c r="O44" s="390"/>
    </row>
    <row r="45" spans="1:17" s="393" customFormat="1">
      <c r="A45" s="460" t="s">
        <v>569</v>
      </c>
      <c r="B45" s="396" t="s">
        <v>582</v>
      </c>
      <c r="C45" s="396"/>
      <c r="D45" s="397"/>
      <c r="E45" s="461"/>
      <c r="F45" s="392">
        <f>SUM(F35+F42)</f>
        <v>0</v>
      </c>
      <c r="G45" s="374"/>
      <c r="O45" s="390"/>
    </row>
    <row r="46" spans="1:17" s="393" customFormat="1">
      <c r="A46" s="383"/>
      <c r="B46" s="391"/>
      <c r="C46" s="391"/>
      <c r="D46" s="387"/>
      <c r="E46" s="388"/>
      <c r="F46" s="389"/>
      <c r="G46" s="374"/>
      <c r="O46" s="390"/>
    </row>
    <row r="47" spans="1:17">
      <c r="A47" s="422" t="s">
        <v>583</v>
      </c>
      <c r="B47" s="423" t="s">
        <v>399</v>
      </c>
      <c r="C47" s="423"/>
      <c r="D47" s="424"/>
      <c r="E47" s="425"/>
      <c r="F47" s="426"/>
      <c r="G47" s="393"/>
      <c r="O47" s="394"/>
    </row>
    <row r="48" spans="1:17" s="393" customFormat="1">
      <c r="A48" s="383"/>
      <c r="B48" s="384"/>
      <c r="C48" s="384"/>
      <c r="D48" s="385"/>
      <c r="E48" s="380"/>
      <c r="F48" s="381"/>
      <c r="G48" s="374"/>
      <c r="O48" s="382"/>
    </row>
    <row r="49" spans="1:15" s="393" customFormat="1">
      <c r="A49" s="421" t="s">
        <v>584</v>
      </c>
      <c r="B49" s="391" t="s">
        <v>585</v>
      </c>
      <c r="C49" s="391"/>
      <c r="D49" s="387"/>
      <c r="E49" s="388"/>
      <c r="F49" s="389"/>
      <c r="G49" s="374"/>
      <c r="O49" s="390"/>
    </row>
    <row r="50" spans="1:15">
      <c r="A50" s="458"/>
      <c r="B50" s="428"/>
      <c r="C50" s="429"/>
      <c r="D50" s="459"/>
      <c r="E50" s="430"/>
      <c r="F50" s="430"/>
    </row>
    <row r="51" spans="1:15" ht="42.75">
      <c r="A51" s="435" t="s">
        <v>397</v>
      </c>
      <c r="B51" s="428" t="s">
        <v>586</v>
      </c>
      <c r="C51" s="462" t="s">
        <v>587</v>
      </c>
      <c r="D51" s="463">
        <v>265</v>
      </c>
      <c r="E51" s="430"/>
      <c r="F51" s="430">
        <f>D51*E51</f>
        <v>0</v>
      </c>
    </row>
    <row r="52" spans="1:15">
      <c r="A52" s="435"/>
      <c r="B52" s="428"/>
      <c r="C52" s="429"/>
      <c r="D52" s="459"/>
      <c r="E52" s="430"/>
      <c r="F52" s="430"/>
    </row>
    <row r="53" spans="1:15" ht="42.75">
      <c r="A53" s="435" t="s">
        <v>398</v>
      </c>
      <c r="B53" s="428" t="s">
        <v>588</v>
      </c>
      <c r="C53" s="462" t="s">
        <v>587</v>
      </c>
      <c r="D53" s="463">
        <v>7.7</v>
      </c>
      <c r="E53" s="430"/>
      <c r="F53" s="430">
        <f>D53*E53</f>
        <v>0</v>
      </c>
    </row>
    <row r="54" spans="1:15">
      <c r="A54" s="435"/>
      <c r="B54" s="428"/>
      <c r="C54" s="429"/>
      <c r="D54" s="459"/>
      <c r="E54" s="430"/>
      <c r="F54" s="430"/>
    </row>
    <row r="55" spans="1:15" ht="57">
      <c r="A55" s="435" t="s">
        <v>574</v>
      </c>
      <c r="B55" s="428" t="s">
        <v>589</v>
      </c>
      <c r="C55" s="462" t="s">
        <v>587</v>
      </c>
      <c r="D55" s="463">
        <v>26</v>
      </c>
      <c r="E55" s="430"/>
      <c r="F55" s="430">
        <f>D55*E55</f>
        <v>0</v>
      </c>
    </row>
    <row r="56" spans="1:15" s="393" customFormat="1">
      <c r="A56" s="439"/>
      <c r="B56" s="415"/>
      <c r="C56" s="440"/>
      <c r="D56" s="441"/>
      <c r="E56" s="442"/>
      <c r="F56" s="443"/>
      <c r="G56" s="437"/>
      <c r="O56" s="438"/>
    </row>
    <row r="57" spans="1:15" s="393" customFormat="1">
      <c r="A57" s="422" t="s">
        <v>584</v>
      </c>
      <c r="B57" s="423" t="s">
        <v>590</v>
      </c>
      <c r="C57" s="444"/>
      <c r="D57" s="445"/>
      <c r="E57" s="446"/>
      <c r="F57" s="392">
        <f>SUM(F51:F55)</f>
        <v>0</v>
      </c>
      <c r="G57" s="447"/>
      <c r="O57" s="390"/>
    </row>
    <row r="58" spans="1:15">
      <c r="A58" s="458"/>
      <c r="B58" s="428"/>
      <c r="C58" s="429"/>
      <c r="D58" s="459"/>
      <c r="E58" s="430"/>
      <c r="F58" s="430"/>
    </row>
    <row r="59" spans="1:15" s="393" customFormat="1">
      <c r="A59" s="383"/>
      <c r="B59" s="391"/>
      <c r="C59" s="391"/>
      <c r="D59" s="387"/>
      <c r="E59" s="388"/>
      <c r="F59" s="389"/>
      <c r="G59" s="374"/>
      <c r="O59" s="390"/>
    </row>
    <row r="60" spans="1:15">
      <c r="A60" s="422" t="s">
        <v>591</v>
      </c>
      <c r="B60" s="423" t="s">
        <v>592</v>
      </c>
      <c r="C60" s="423"/>
      <c r="D60" s="424"/>
      <c r="E60" s="425"/>
      <c r="F60" s="426"/>
      <c r="G60" s="393"/>
      <c r="O60" s="394"/>
    </row>
    <row r="61" spans="1:15" s="393" customFormat="1">
      <c r="A61" s="383"/>
      <c r="B61" s="391"/>
      <c r="C61" s="391"/>
      <c r="D61" s="387"/>
      <c r="E61" s="388"/>
      <c r="F61" s="389"/>
      <c r="G61" s="374"/>
      <c r="O61" s="390"/>
    </row>
    <row r="62" spans="1:15" ht="28.5">
      <c r="A62" s="435" t="s">
        <v>397</v>
      </c>
      <c r="B62" s="428" t="s">
        <v>593</v>
      </c>
      <c r="C62" s="462" t="s">
        <v>587</v>
      </c>
      <c r="D62" s="463">
        <v>53</v>
      </c>
      <c r="E62" s="430"/>
      <c r="F62" s="430">
        <f>D62*E62</f>
        <v>0</v>
      </c>
    </row>
    <row r="63" spans="1:15">
      <c r="A63" s="435"/>
      <c r="B63" s="428"/>
      <c r="C63" s="429"/>
      <c r="D63" s="459"/>
      <c r="E63" s="430"/>
      <c r="F63" s="430"/>
    </row>
    <row r="64" spans="1:15" ht="42.75">
      <c r="A64" s="435" t="s">
        <v>398</v>
      </c>
      <c r="B64" s="428" t="s">
        <v>594</v>
      </c>
      <c r="C64" s="462" t="s">
        <v>587</v>
      </c>
      <c r="D64" s="463">
        <v>251</v>
      </c>
      <c r="E64" s="430"/>
      <c r="F64" s="430">
        <f>D64*E64</f>
        <v>0</v>
      </c>
    </row>
    <row r="65" spans="1:15">
      <c r="A65" s="464"/>
      <c r="B65" s="428"/>
      <c r="C65" s="429"/>
      <c r="D65" s="459"/>
      <c r="E65" s="430"/>
      <c r="F65" s="430"/>
    </row>
    <row r="66" spans="1:15" s="393" customFormat="1">
      <c r="A66" s="465" t="s">
        <v>591</v>
      </c>
      <c r="B66" s="423" t="s">
        <v>595</v>
      </c>
      <c r="C66" s="444"/>
      <c r="D66" s="445"/>
      <c r="E66" s="446"/>
      <c r="F66" s="392">
        <f>SUM(F62:F64)</f>
        <v>0</v>
      </c>
      <c r="G66" s="447"/>
      <c r="O66" s="390"/>
    </row>
    <row r="67" spans="1:15" s="393" customFormat="1">
      <c r="A67" s="466"/>
      <c r="B67" s="423"/>
      <c r="C67" s="444"/>
      <c r="D67" s="445"/>
      <c r="E67" s="446"/>
      <c r="F67" s="389"/>
      <c r="G67" s="447"/>
      <c r="O67" s="390"/>
    </row>
    <row r="68" spans="1:15" s="393" customFormat="1">
      <c r="A68" s="467"/>
      <c r="B68" s="391"/>
      <c r="C68" s="391"/>
      <c r="D68" s="387"/>
      <c r="E68" s="388"/>
      <c r="F68" s="389"/>
      <c r="G68" s="374"/>
      <c r="O68" s="390"/>
    </row>
    <row r="69" spans="1:15">
      <c r="A69" s="422" t="s">
        <v>596</v>
      </c>
      <c r="B69" s="423" t="s">
        <v>597</v>
      </c>
      <c r="C69" s="423"/>
      <c r="D69" s="424"/>
      <c r="E69" s="425"/>
      <c r="F69" s="426"/>
      <c r="G69" s="393"/>
      <c r="O69" s="394"/>
    </row>
    <row r="70" spans="1:15" s="393" customFormat="1">
      <c r="A70" s="466"/>
      <c r="B70" s="423"/>
      <c r="C70" s="444"/>
      <c r="D70" s="445"/>
      <c r="E70" s="446"/>
      <c r="F70" s="389"/>
      <c r="G70" s="447"/>
      <c r="O70" s="390"/>
    </row>
    <row r="71" spans="1:15" s="437" customFormat="1" ht="28.5">
      <c r="A71" s="435" t="s">
        <v>397</v>
      </c>
      <c r="B71" s="436" t="s">
        <v>598</v>
      </c>
      <c r="C71" s="429" t="s">
        <v>670</v>
      </c>
      <c r="D71" s="459">
        <v>265</v>
      </c>
      <c r="E71" s="430"/>
      <c r="F71" s="430">
        <f>D71*E71</f>
        <v>0</v>
      </c>
      <c r="G71" s="393"/>
      <c r="I71" s="415"/>
      <c r="O71" s="394"/>
    </row>
    <row r="72" spans="1:15">
      <c r="A72" s="458"/>
      <c r="B72" s="428"/>
      <c r="C72" s="429"/>
      <c r="D72" s="459"/>
      <c r="E72" s="430"/>
      <c r="F72" s="430"/>
    </row>
    <row r="73" spans="1:15" s="393" customFormat="1">
      <c r="A73" s="422" t="s">
        <v>596</v>
      </c>
      <c r="B73" s="423" t="s">
        <v>599</v>
      </c>
      <c r="C73" s="444"/>
      <c r="D73" s="445"/>
      <c r="E73" s="446"/>
      <c r="F73" s="392">
        <f>SUM(F68:F72)</f>
        <v>0</v>
      </c>
      <c r="G73" s="447"/>
      <c r="O73" s="390"/>
    </row>
    <row r="74" spans="1:15" s="393" customFormat="1">
      <c r="A74" s="422"/>
      <c r="B74" s="423"/>
      <c r="C74" s="444"/>
      <c r="D74" s="445"/>
      <c r="E74" s="446"/>
      <c r="F74" s="389"/>
      <c r="G74" s="447"/>
      <c r="O74" s="390"/>
    </row>
    <row r="75" spans="1:15" s="393" customFormat="1">
      <c r="A75" s="439"/>
      <c r="B75" s="423"/>
      <c r="C75" s="444"/>
      <c r="D75" s="445"/>
      <c r="E75" s="446"/>
      <c r="F75" s="468"/>
      <c r="G75" s="447"/>
      <c r="O75" s="390"/>
    </row>
    <row r="76" spans="1:15" s="393" customFormat="1">
      <c r="A76" s="460" t="s">
        <v>583</v>
      </c>
      <c r="B76" s="396" t="s">
        <v>600</v>
      </c>
      <c r="C76" s="396"/>
      <c r="D76" s="397"/>
      <c r="E76" s="461"/>
      <c r="F76" s="469">
        <f>SUM(F73+F66+F57)</f>
        <v>0</v>
      </c>
      <c r="G76" s="374"/>
      <c r="O76" s="390"/>
    </row>
    <row r="77" spans="1:15" s="393" customFormat="1">
      <c r="A77" s="421"/>
      <c r="B77" s="391"/>
      <c r="C77" s="391"/>
      <c r="D77" s="406"/>
      <c r="E77" s="450"/>
      <c r="F77" s="390"/>
      <c r="G77" s="374"/>
      <c r="O77" s="390"/>
    </row>
    <row r="78" spans="1:15">
      <c r="A78" s="422" t="s">
        <v>601</v>
      </c>
      <c r="B78" s="423" t="s">
        <v>602</v>
      </c>
      <c r="C78" s="423"/>
      <c r="D78" s="424"/>
      <c r="E78" s="425"/>
      <c r="F78" s="426"/>
      <c r="G78" s="393"/>
      <c r="O78" s="394"/>
    </row>
    <row r="79" spans="1:15" s="393" customFormat="1">
      <c r="A79" s="421"/>
      <c r="B79" s="384"/>
      <c r="C79" s="384"/>
      <c r="D79" s="385"/>
      <c r="E79" s="380"/>
      <c r="F79" s="381"/>
      <c r="G79" s="374"/>
      <c r="O79" s="382"/>
    </row>
    <row r="80" spans="1:15" s="393" customFormat="1">
      <c r="A80" s="421" t="s">
        <v>603</v>
      </c>
      <c r="B80" s="423" t="s">
        <v>604</v>
      </c>
      <c r="C80" s="391"/>
      <c r="D80" s="387"/>
      <c r="E80" s="388"/>
      <c r="F80" s="389"/>
      <c r="G80" s="374"/>
      <c r="O80" s="390"/>
    </row>
    <row r="81" spans="1:15" s="393" customFormat="1">
      <c r="A81" s="383"/>
      <c r="B81" s="384"/>
      <c r="C81" s="384"/>
      <c r="D81" s="385"/>
      <c r="E81" s="380"/>
      <c r="F81" s="381"/>
      <c r="G81" s="374"/>
      <c r="O81" s="382"/>
    </row>
    <row r="82" spans="1:15" s="393" customFormat="1">
      <c r="A82" s="458"/>
      <c r="B82" s="428"/>
      <c r="C82" s="429"/>
      <c r="D82" s="470"/>
      <c r="E82" s="471"/>
      <c r="F82" s="426"/>
      <c r="O82" s="394"/>
    </row>
    <row r="83" spans="1:15" s="437" customFormat="1" ht="28.5">
      <c r="A83" s="435" t="s">
        <v>397</v>
      </c>
      <c r="B83" s="436" t="s">
        <v>605</v>
      </c>
      <c r="C83" s="429" t="s">
        <v>124</v>
      </c>
      <c r="D83" s="459">
        <v>106</v>
      </c>
      <c r="E83" s="430"/>
      <c r="F83" s="430">
        <f>D83*E83</f>
        <v>0</v>
      </c>
      <c r="G83" s="393"/>
      <c r="I83" s="415"/>
      <c r="O83" s="394"/>
    </row>
    <row r="84" spans="1:15" s="393" customFormat="1">
      <c r="A84" s="435"/>
      <c r="B84" s="472"/>
      <c r="C84" s="429"/>
      <c r="D84" s="441"/>
      <c r="E84" s="471"/>
      <c r="F84" s="426"/>
      <c r="O84" s="394"/>
    </row>
    <row r="85" spans="1:15" s="437" customFormat="1" ht="28.5">
      <c r="A85" s="435" t="s">
        <v>398</v>
      </c>
      <c r="B85" s="436" t="s">
        <v>606</v>
      </c>
      <c r="C85" s="429" t="s">
        <v>124</v>
      </c>
      <c r="D85" s="459">
        <v>740</v>
      </c>
      <c r="E85" s="430"/>
      <c r="F85" s="430">
        <f>D85*E85</f>
        <v>0</v>
      </c>
      <c r="G85" s="393"/>
      <c r="I85" s="415"/>
      <c r="O85" s="394"/>
    </row>
    <row r="87" spans="1:15" s="393" customFormat="1">
      <c r="A87" s="422" t="s">
        <v>603</v>
      </c>
      <c r="B87" s="423" t="s">
        <v>607</v>
      </c>
      <c r="C87" s="444"/>
      <c r="D87" s="445"/>
      <c r="E87" s="446"/>
      <c r="F87" s="392">
        <f>SUM(F83:F85)</f>
        <v>0</v>
      </c>
      <c r="G87" s="447"/>
      <c r="O87" s="390"/>
    </row>
    <row r="88" spans="1:15" s="393" customFormat="1">
      <c r="A88" s="383"/>
      <c r="B88" s="384"/>
      <c r="C88" s="384"/>
      <c r="D88" s="385"/>
      <c r="E88" s="380"/>
      <c r="F88" s="381"/>
      <c r="G88" s="374"/>
      <c r="O88" s="382"/>
    </row>
    <row r="89" spans="1:15" s="393" customFormat="1">
      <c r="A89" s="421" t="s">
        <v>608</v>
      </c>
      <c r="B89" s="423" t="s">
        <v>609</v>
      </c>
      <c r="C89" s="391"/>
      <c r="D89" s="387"/>
      <c r="E89" s="388"/>
      <c r="F89" s="389"/>
      <c r="G89" s="374"/>
      <c r="O89" s="390"/>
    </row>
    <row r="90" spans="1:15" s="393" customFormat="1">
      <c r="A90" s="422"/>
      <c r="B90" s="423"/>
      <c r="C90" s="444"/>
      <c r="D90" s="445"/>
      <c r="E90" s="446"/>
      <c r="F90" s="389"/>
      <c r="G90" s="447"/>
      <c r="O90" s="390"/>
    </row>
    <row r="91" spans="1:15" s="437" customFormat="1" ht="99.75">
      <c r="A91" s="435" t="s">
        <v>397</v>
      </c>
      <c r="B91" s="436" t="s">
        <v>610</v>
      </c>
      <c r="C91" s="429" t="s">
        <v>4</v>
      </c>
      <c r="D91" s="459">
        <v>12</v>
      </c>
      <c r="E91" s="430"/>
      <c r="F91" s="430">
        <f>D91*E91</f>
        <v>0</v>
      </c>
      <c r="G91" s="393"/>
      <c r="I91" s="415"/>
      <c r="O91" s="394"/>
    </row>
    <row r="92" spans="1:15" s="393" customFormat="1">
      <c r="A92" s="435"/>
      <c r="B92" s="472"/>
      <c r="C92" s="429"/>
      <c r="D92" s="441"/>
      <c r="E92" s="471"/>
      <c r="F92" s="426"/>
      <c r="O92" s="394"/>
    </row>
    <row r="93" spans="1:15" s="393" customFormat="1" ht="28.5">
      <c r="A93" s="435" t="s">
        <v>398</v>
      </c>
      <c r="B93" s="428" t="s">
        <v>611</v>
      </c>
      <c r="C93" s="429" t="s">
        <v>4</v>
      </c>
      <c r="D93" s="459">
        <v>12</v>
      </c>
      <c r="E93" s="430"/>
      <c r="F93" s="430">
        <f>D93*E93</f>
        <v>0</v>
      </c>
      <c r="O93" s="394"/>
    </row>
    <row r="95" spans="1:15" s="393" customFormat="1">
      <c r="A95" s="422" t="s">
        <v>608</v>
      </c>
      <c r="B95" s="423" t="s">
        <v>612</v>
      </c>
      <c r="C95" s="444"/>
      <c r="D95" s="445"/>
      <c r="E95" s="446"/>
      <c r="F95" s="392">
        <f>SUM(F91:F93)</f>
        <v>0</v>
      </c>
      <c r="G95" s="447"/>
      <c r="O95" s="390"/>
    </row>
    <row r="96" spans="1:15" s="393" customFormat="1">
      <c r="A96" s="439"/>
      <c r="B96" s="423"/>
      <c r="C96" s="444"/>
      <c r="D96" s="445"/>
      <c r="E96" s="446"/>
      <c r="F96" s="473"/>
      <c r="G96" s="447"/>
      <c r="O96" s="390"/>
    </row>
    <row r="97" spans="1:15" s="393" customFormat="1">
      <c r="A97" s="460" t="s">
        <v>601</v>
      </c>
      <c r="B97" s="474" t="s">
        <v>613</v>
      </c>
      <c r="C97" s="396"/>
      <c r="D97" s="397"/>
      <c r="E97" s="461"/>
      <c r="F97" s="392">
        <f>SUM(F95+F87)</f>
        <v>0</v>
      </c>
      <c r="G97" s="374"/>
      <c r="O97" s="390"/>
    </row>
    <row r="98" spans="1:15" s="393" customFormat="1">
      <c r="A98" s="383"/>
      <c r="B98" s="391"/>
      <c r="C98" s="391"/>
      <c r="D98" s="387"/>
      <c r="E98" s="388"/>
      <c r="F98" s="389"/>
      <c r="G98" s="374"/>
      <c r="O98" s="390"/>
    </row>
    <row r="99" spans="1:15">
      <c r="A99" s="422" t="s">
        <v>614</v>
      </c>
      <c r="B99" s="423" t="s">
        <v>615</v>
      </c>
      <c r="C99" s="423"/>
      <c r="D99" s="424"/>
      <c r="E99" s="425"/>
      <c r="F99" s="426"/>
      <c r="G99" s="393"/>
      <c r="O99" s="394"/>
    </row>
    <row r="100" spans="1:15" s="393" customFormat="1">
      <c r="A100" s="421"/>
      <c r="B100" s="384"/>
      <c r="C100" s="384"/>
      <c r="D100" s="385"/>
      <c r="E100" s="380"/>
      <c r="F100" s="381"/>
      <c r="G100" s="374"/>
      <c r="O100" s="382"/>
    </row>
    <row r="101" spans="1:15" s="393" customFormat="1">
      <c r="A101" s="421" t="s">
        <v>616</v>
      </c>
      <c r="B101" s="423" t="s">
        <v>617</v>
      </c>
      <c r="C101" s="391"/>
      <c r="D101" s="387"/>
      <c r="E101" s="388"/>
      <c r="F101" s="389"/>
      <c r="G101" s="374"/>
      <c r="O101" s="390"/>
    </row>
    <row r="102" spans="1:15" s="393" customFormat="1">
      <c r="A102" s="383"/>
      <c r="B102" s="384"/>
      <c r="C102" s="384"/>
      <c r="D102" s="385"/>
      <c r="E102" s="380"/>
      <c r="F102" s="381"/>
      <c r="G102" s="374"/>
      <c r="O102" s="382"/>
    </row>
    <row r="103" spans="1:15" s="437" customFormat="1" ht="42.75">
      <c r="A103" s="435" t="s">
        <v>397</v>
      </c>
      <c r="B103" s="436" t="s">
        <v>618</v>
      </c>
      <c r="C103" s="429" t="s">
        <v>4</v>
      </c>
      <c r="D103" s="459">
        <v>9</v>
      </c>
      <c r="E103" s="430"/>
      <c r="F103" s="430">
        <f>D103*E103</f>
        <v>0</v>
      </c>
      <c r="G103" s="393"/>
      <c r="I103" s="415"/>
      <c r="O103" s="394"/>
    </row>
    <row r="104" spans="1:15" s="393" customFormat="1">
      <c r="A104" s="383"/>
      <c r="B104" s="384"/>
      <c r="C104" s="384"/>
      <c r="D104" s="385"/>
      <c r="E104" s="380"/>
      <c r="F104" s="381"/>
      <c r="G104" s="374"/>
      <c r="O104" s="382"/>
    </row>
    <row r="105" spans="1:15" s="437" customFormat="1" ht="42.75">
      <c r="A105" s="435" t="s">
        <v>398</v>
      </c>
      <c r="B105" s="436" t="s">
        <v>619</v>
      </c>
      <c r="C105" s="429" t="s">
        <v>4</v>
      </c>
      <c r="D105" s="459">
        <v>4</v>
      </c>
      <c r="E105" s="430"/>
      <c r="F105" s="430">
        <f>D105*E105</f>
        <v>0</v>
      </c>
      <c r="G105" s="393"/>
      <c r="I105" s="415"/>
      <c r="O105" s="394"/>
    </row>
    <row r="106" spans="1:15" s="393" customFormat="1">
      <c r="A106" s="435"/>
      <c r="B106" s="428"/>
      <c r="C106" s="429"/>
      <c r="D106" s="470"/>
      <c r="E106" s="471"/>
      <c r="F106" s="426"/>
      <c r="O106" s="394"/>
    </row>
    <row r="107" spans="1:15" s="393" customFormat="1" ht="42.75">
      <c r="A107" s="435" t="s">
        <v>574</v>
      </c>
      <c r="B107" s="428" t="s">
        <v>620</v>
      </c>
      <c r="C107" s="462" t="s">
        <v>587</v>
      </c>
      <c r="D107" s="459">
        <v>3.5</v>
      </c>
      <c r="E107" s="430"/>
      <c r="F107" s="430">
        <f>D107*E107</f>
        <v>0</v>
      </c>
      <c r="O107" s="394"/>
    </row>
    <row r="108" spans="1:15" s="399" customFormat="1">
      <c r="A108" s="383"/>
      <c r="B108" s="475"/>
      <c r="C108" s="475"/>
      <c r="D108" s="476"/>
      <c r="E108" s="477"/>
      <c r="F108" s="478"/>
      <c r="G108" s="479"/>
      <c r="O108" s="478"/>
    </row>
    <row r="109" spans="1:15" s="484" customFormat="1" ht="42.75">
      <c r="A109" s="435" t="s">
        <v>621</v>
      </c>
      <c r="B109" s="480" t="s">
        <v>622</v>
      </c>
      <c r="C109" s="481" t="s">
        <v>4</v>
      </c>
      <c r="D109" s="482">
        <v>1</v>
      </c>
      <c r="E109" s="483"/>
      <c r="F109" s="483">
        <f>D109*E109</f>
        <v>0</v>
      </c>
      <c r="G109" s="399"/>
      <c r="I109" s="485"/>
      <c r="O109" s="400"/>
    </row>
    <row r="111" spans="1:15" s="393" customFormat="1">
      <c r="A111" s="422" t="s">
        <v>616</v>
      </c>
      <c r="B111" s="423" t="s">
        <v>623</v>
      </c>
      <c r="C111" s="444"/>
      <c r="D111" s="445"/>
      <c r="E111" s="446"/>
      <c r="F111" s="392">
        <f>SUM(F103:F109)</f>
        <v>0</v>
      </c>
      <c r="G111" s="447"/>
      <c r="O111" s="390"/>
    </row>
    <row r="112" spans="1:15" s="393" customFormat="1">
      <c r="A112" s="439"/>
      <c r="B112" s="423"/>
      <c r="C112" s="444"/>
      <c r="D112" s="445"/>
      <c r="E112" s="446"/>
      <c r="F112" s="486"/>
      <c r="G112" s="447"/>
      <c r="O112" s="390"/>
    </row>
    <row r="113" spans="1:15" s="393" customFormat="1">
      <c r="A113" s="460" t="s">
        <v>614</v>
      </c>
      <c r="B113" s="474" t="s">
        <v>624</v>
      </c>
      <c r="C113" s="396"/>
      <c r="D113" s="397"/>
      <c r="E113" s="461"/>
      <c r="F113" s="392">
        <f>SUM(F111)</f>
        <v>0</v>
      </c>
      <c r="G113" s="374"/>
      <c r="O113" s="390"/>
    </row>
    <row r="114" spans="1:15" s="393" customFormat="1">
      <c r="A114" s="383"/>
      <c r="B114" s="391"/>
      <c r="C114" s="391"/>
      <c r="D114" s="387"/>
      <c r="E114" s="388"/>
      <c r="F114" s="389"/>
      <c r="G114" s="374"/>
      <c r="O114" s="390"/>
    </row>
    <row r="115" spans="1:15">
      <c r="A115" s="422" t="s">
        <v>561</v>
      </c>
      <c r="B115" s="423" t="s">
        <v>625</v>
      </c>
      <c r="C115" s="423"/>
      <c r="D115" s="424"/>
      <c r="E115" s="425"/>
      <c r="F115" s="426"/>
      <c r="G115" s="393"/>
      <c r="O115" s="394"/>
    </row>
    <row r="116" spans="1:15" s="393" customFormat="1">
      <c r="A116" s="383"/>
      <c r="B116" s="384"/>
      <c r="C116" s="384"/>
      <c r="D116" s="385"/>
      <c r="E116" s="380"/>
      <c r="F116" s="381"/>
      <c r="G116" s="374"/>
      <c r="O116" s="382"/>
    </row>
    <row r="117" spans="1:15" s="393" customFormat="1">
      <c r="A117" s="421" t="s">
        <v>626</v>
      </c>
      <c r="B117" s="423" t="s">
        <v>627</v>
      </c>
      <c r="C117" s="391"/>
      <c r="D117" s="387"/>
      <c r="E117" s="388"/>
      <c r="F117" s="389"/>
      <c r="G117" s="374"/>
      <c r="O117" s="390"/>
    </row>
    <row r="118" spans="1:15" s="393" customFormat="1">
      <c r="A118" s="458"/>
      <c r="B118" s="428"/>
      <c r="C118" s="429"/>
      <c r="D118" s="470"/>
      <c r="E118" s="471"/>
      <c r="F118" s="426"/>
      <c r="O118" s="394"/>
    </row>
    <row r="119" spans="1:15" s="437" customFormat="1" ht="28.5">
      <c r="A119" s="435" t="s">
        <v>397</v>
      </c>
      <c r="B119" s="436" t="s">
        <v>628</v>
      </c>
      <c r="C119" s="429" t="s">
        <v>124</v>
      </c>
      <c r="D119" s="459">
        <v>118</v>
      </c>
      <c r="E119" s="430"/>
      <c r="F119" s="430">
        <f>D119*E119</f>
        <v>0</v>
      </c>
      <c r="G119" s="393"/>
      <c r="I119" s="415"/>
      <c r="O119" s="394"/>
    </row>
    <row r="120" spans="1:15" s="393" customFormat="1">
      <c r="A120" s="435"/>
      <c r="B120" s="472"/>
      <c r="C120" s="429"/>
      <c r="D120" s="441"/>
      <c r="E120" s="471"/>
      <c r="F120" s="426"/>
      <c r="O120" s="394"/>
    </row>
    <row r="121" spans="1:15" s="437" customFormat="1" ht="28.5">
      <c r="A121" s="435" t="s">
        <v>398</v>
      </c>
      <c r="B121" s="436" t="s">
        <v>629</v>
      </c>
      <c r="C121" s="429" t="s">
        <v>124</v>
      </c>
      <c r="D121" s="459">
        <v>820</v>
      </c>
      <c r="E121" s="430"/>
      <c r="F121" s="430">
        <f>D121*E121</f>
        <v>0</v>
      </c>
      <c r="G121" s="393"/>
      <c r="I121" s="415"/>
      <c r="O121" s="394"/>
    </row>
    <row r="122" spans="1:15" s="393" customFormat="1">
      <c r="A122" s="435"/>
      <c r="B122" s="472"/>
      <c r="C122" s="429"/>
      <c r="D122" s="441"/>
      <c r="E122" s="471"/>
      <c r="F122" s="426"/>
      <c r="O122" s="394"/>
    </row>
    <row r="123" spans="1:15" s="437" customFormat="1">
      <c r="A123" s="435" t="s">
        <v>621</v>
      </c>
      <c r="B123" s="436" t="s">
        <v>630</v>
      </c>
      <c r="C123" s="429" t="s">
        <v>410</v>
      </c>
      <c r="D123" s="459">
        <v>1</v>
      </c>
      <c r="E123" s="430"/>
      <c r="F123" s="430">
        <f>D123*E123</f>
        <v>0</v>
      </c>
      <c r="G123" s="393"/>
      <c r="I123" s="415"/>
      <c r="O123" s="394"/>
    </row>
    <row r="124" spans="1:15" s="393" customFormat="1">
      <c r="A124" s="435"/>
      <c r="B124" s="472"/>
      <c r="C124" s="429"/>
      <c r="D124" s="441"/>
      <c r="E124" s="471"/>
      <c r="F124" s="426"/>
      <c r="O124" s="394"/>
    </row>
    <row r="125" spans="1:15" s="393" customFormat="1" ht="99.75">
      <c r="A125" s="435" t="s">
        <v>574</v>
      </c>
      <c r="B125" s="428" t="s">
        <v>631</v>
      </c>
      <c r="C125" s="429" t="s">
        <v>4</v>
      </c>
      <c r="D125" s="459">
        <v>9</v>
      </c>
      <c r="E125" s="430"/>
      <c r="F125" s="430">
        <f>D125*E125</f>
        <v>0</v>
      </c>
      <c r="O125" s="394"/>
    </row>
    <row r="126" spans="1:15" s="393" customFormat="1">
      <c r="A126" s="435"/>
      <c r="B126" s="472"/>
      <c r="C126" s="429"/>
      <c r="D126" s="441"/>
      <c r="E126" s="471"/>
      <c r="F126" s="426"/>
      <c r="O126" s="394"/>
    </row>
    <row r="127" spans="1:15" s="393" customFormat="1" ht="99.75">
      <c r="A127" s="435" t="s">
        <v>621</v>
      </c>
      <c r="B127" s="428" t="s">
        <v>632</v>
      </c>
      <c r="C127" s="429" t="s">
        <v>4</v>
      </c>
      <c r="D127" s="459">
        <v>4</v>
      </c>
      <c r="E127" s="430"/>
      <c r="F127" s="430">
        <f>D127*E127</f>
        <v>0</v>
      </c>
      <c r="O127" s="394"/>
    </row>
    <row r="128" spans="1:15" s="393" customFormat="1">
      <c r="A128" s="435"/>
      <c r="B128" s="472"/>
      <c r="C128" s="429"/>
      <c r="D128" s="441"/>
      <c r="E128" s="471"/>
      <c r="F128" s="426"/>
      <c r="O128" s="394"/>
    </row>
    <row r="129" spans="1:15" s="393" customFormat="1">
      <c r="A129" s="435" t="s">
        <v>633</v>
      </c>
      <c r="B129" s="428" t="s">
        <v>634</v>
      </c>
      <c r="C129" s="429" t="s">
        <v>4</v>
      </c>
      <c r="D129" s="459">
        <v>1</v>
      </c>
      <c r="E129" s="430"/>
      <c r="F129" s="430">
        <f>D129*E129</f>
        <v>0</v>
      </c>
      <c r="O129" s="394"/>
    </row>
    <row r="130" spans="1:15" s="393" customFormat="1">
      <c r="A130" s="435"/>
      <c r="B130" s="472"/>
      <c r="C130" s="429"/>
      <c r="D130" s="441"/>
      <c r="E130" s="471"/>
      <c r="F130" s="426"/>
      <c r="O130" s="394"/>
    </row>
    <row r="131" spans="1:15" s="393" customFormat="1">
      <c r="A131" s="435" t="s">
        <v>635</v>
      </c>
      <c r="B131" s="428" t="s">
        <v>636</v>
      </c>
      <c r="C131" s="429" t="s">
        <v>4</v>
      </c>
      <c r="D131" s="459">
        <v>1</v>
      </c>
      <c r="E131" s="430"/>
      <c r="F131" s="430">
        <f>D131*E131</f>
        <v>0</v>
      </c>
      <c r="O131" s="394"/>
    </row>
    <row r="132" spans="1:15" s="393" customFormat="1">
      <c r="A132" s="435"/>
      <c r="B132" s="472"/>
      <c r="C132" s="429"/>
      <c r="D132" s="441"/>
      <c r="E132" s="471"/>
      <c r="F132" s="426"/>
      <c r="O132" s="394"/>
    </row>
    <row r="133" spans="1:15" s="393" customFormat="1" ht="42.75">
      <c r="A133" s="435" t="s">
        <v>400</v>
      </c>
      <c r="B133" s="428" t="s">
        <v>637</v>
      </c>
      <c r="C133" s="429" t="s">
        <v>4</v>
      </c>
      <c r="D133" s="459">
        <v>13</v>
      </c>
      <c r="E133" s="430"/>
      <c r="F133" s="430">
        <f>D133*E133</f>
        <v>0</v>
      </c>
      <c r="O133" s="394"/>
    </row>
    <row r="134" spans="1:15" s="393" customFormat="1">
      <c r="A134" s="435"/>
      <c r="B134" s="428"/>
      <c r="C134" s="429"/>
      <c r="D134" s="470"/>
      <c r="E134" s="471"/>
      <c r="F134" s="426"/>
      <c r="O134" s="394"/>
    </row>
    <row r="135" spans="1:15" s="393" customFormat="1" ht="242.25">
      <c r="A135" s="435" t="s">
        <v>638</v>
      </c>
      <c r="B135" s="428" t="s">
        <v>671</v>
      </c>
      <c r="C135" s="429" t="s">
        <v>4</v>
      </c>
      <c r="D135" s="459">
        <v>8</v>
      </c>
      <c r="E135" s="430"/>
      <c r="F135" s="430">
        <f>D135*E135</f>
        <v>0</v>
      </c>
      <c r="O135" s="394"/>
    </row>
    <row r="136" spans="1:15" s="393" customFormat="1">
      <c r="A136" s="435"/>
      <c r="B136" s="472"/>
      <c r="C136" s="429"/>
      <c r="D136" s="441"/>
      <c r="E136" s="471"/>
      <c r="F136" s="426"/>
      <c r="O136" s="394"/>
    </row>
    <row r="137" spans="1:15" s="393" customFormat="1" ht="242.25">
      <c r="A137" s="435" t="s">
        <v>639</v>
      </c>
      <c r="B137" s="428" t="s">
        <v>672</v>
      </c>
      <c r="C137" s="429" t="s">
        <v>4</v>
      </c>
      <c r="D137" s="459">
        <v>11</v>
      </c>
      <c r="E137" s="430"/>
      <c r="F137" s="430">
        <f>D137*E137</f>
        <v>0</v>
      </c>
      <c r="O137" s="394"/>
    </row>
    <row r="138" spans="1:15" s="393" customFormat="1">
      <c r="A138" s="435"/>
      <c r="B138" s="428"/>
      <c r="C138" s="429"/>
      <c r="D138" s="470"/>
      <c r="E138" s="471"/>
      <c r="F138" s="426"/>
      <c r="O138" s="394"/>
    </row>
    <row r="139" spans="1:15" s="393" customFormat="1" ht="213.75">
      <c r="A139" s="435" t="s">
        <v>640</v>
      </c>
      <c r="B139" s="428" t="s">
        <v>673</v>
      </c>
      <c r="C139" s="429" t="s">
        <v>4</v>
      </c>
      <c r="D139" s="459">
        <v>4</v>
      </c>
      <c r="E139" s="430"/>
      <c r="F139" s="430">
        <f>D139*E139</f>
        <v>0</v>
      </c>
      <c r="O139" s="394"/>
    </row>
    <row r="140" spans="1:15" s="393" customFormat="1">
      <c r="A140" s="435"/>
      <c r="B140" s="472"/>
      <c r="C140" s="429"/>
      <c r="D140" s="441"/>
      <c r="E140" s="471"/>
      <c r="F140" s="426"/>
      <c r="O140" s="394"/>
    </row>
    <row r="141" spans="1:15" s="393" customFormat="1" ht="28.5">
      <c r="A141" s="435" t="s">
        <v>641</v>
      </c>
      <c r="B141" s="428" t="s">
        <v>642</v>
      </c>
      <c r="C141" s="429" t="s">
        <v>124</v>
      </c>
      <c r="D141" s="459">
        <v>685</v>
      </c>
      <c r="E141" s="430"/>
      <c r="F141" s="430">
        <f>D141*E141</f>
        <v>0</v>
      </c>
      <c r="O141" s="394"/>
    </row>
    <row r="142" spans="1:15" s="393" customFormat="1">
      <c r="A142" s="435"/>
      <c r="B142" s="428"/>
      <c r="C142" s="429"/>
      <c r="D142" s="470"/>
      <c r="E142" s="471"/>
      <c r="F142" s="426"/>
      <c r="O142" s="394"/>
    </row>
    <row r="143" spans="1:15" s="393" customFormat="1" ht="28.5">
      <c r="A143" s="435" t="s">
        <v>643</v>
      </c>
      <c r="B143" s="428" t="s">
        <v>644</v>
      </c>
      <c r="C143" s="429" t="s">
        <v>4</v>
      </c>
      <c r="D143" s="459">
        <v>14</v>
      </c>
      <c r="E143" s="430"/>
      <c r="F143" s="430">
        <f>D143*E143</f>
        <v>0</v>
      </c>
      <c r="O143" s="394"/>
    </row>
    <row r="144" spans="1:15" s="393" customFormat="1">
      <c r="A144" s="435"/>
      <c r="B144" s="472"/>
      <c r="C144" s="429"/>
      <c r="D144" s="441"/>
      <c r="E144" s="471"/>
      <c r="F144" s="426"/>
      <c r="O144" s="394"/>
    </row>
    <row r="145" spans="1:15" s="393" customFormat="1" ht="28.5">
      <c r="A145" s="435" t="s">
        <v>645</v>
      </c>
      <c r="B145" s="428" t="s">
        <v>646</v>
      </c>
      <c r="C145" s="429" t="s">
        <v>4</v>
      </c>
      <c r="D145" s="459">
        <v>13</v>
      </c>
      <c r="E145" s="430"/>
      <c r="F145" s="430">
        <f>D145*E145</f>
        <v>0</v>
      </c>
      <c r="O145" s="394"/>
    </row>
    <row r="146" spans="1:15" s="393" customFormat="1">
      <c r="A146" s="435"/>
      <c r="B146" s="428"/>
      <c r="C146" s="429"/>
      <c r="D146" s="470"/>
      <c r="E146" s="471"/>
      <c r="F146" s="426"/>
      <c r="O146" s="394"/>
    </row>
    <row r="147" spans="1:15" s="393" customFormat="1" ht="28.5">
      <c r="A147" s="435" t="s">
        <v>647</v>
      </c>
      <c r="B147" s="428" t="s">
        <v>648</v>
      </c>
      <c r="C147" s="429" t="s">
        <v>124</v>
      </c>
      <c r="D147" s="459">
        <v>655</v>
      </c>
      <c r="E147" s="430"/>
      <c r="F147" s="430">
        <f>D147*E147</f>
        <v>0</v>
      </c>
      <c r="O147" s="394"/>
    </row>
    <row r="148" spans="1:15" s="393" customFormat="1">
      <c r="A148" s="435"/>
      <c r="B148" s="472"/>
      <c r="C148" s="429"/>
      <c r="D148" s="441"/>
      <c r="E148" s="471"/>
      <c r="F148" s="426"/>
      <c r="O148" s="394"/>
    </row>
    <row r="149" spans="1:15" s="393" customFormat="1" ht="28.5">
      <c r="A149" s="435" t="s">
        <v>649</v>
      </c>
      <c r="B149" s="428" t="s">
        <v>650</v>
      </c>
      <c r="C149" s="429" t="s">
        <v>4</v>
      </c>
      <c r="D149" s="459">
        <v>1</v>
      </c>
      <c r="E149" s="430"/>
      <c r="F149" s="430">
        <f>D149*E149</f>
        <v>0</v>
      </c>
      <c r="O149" s="394"/>
    </row>
    <row r="150" spans="1:15" s="393" customFormat="1">
      <c r="A150" s="435"/>
      <c r="B150" s="428"/>
      <c r="C150" s="429"/>
      <c r="D150" s="470"/>
      <c r="E150" s="471"/>
      <c r="F150" s="426"/>
      <c r="O150" s="394"/>
    </row>
    <row r="151" spans="1:15" s="393" customFormat="1">
      <c r="A151" s="435" t="s">
        <v>651</v>
      </c>
      <c r="B151" s="428" t="s">
        <v>652</v>
      </c>
      <c r="C151" s="429" t="s">
        <v>4</v>
      </c>
      <c r="D151" s="459">
        <v>1</v>
      </c>
      <c r="E151" s="430"/>
      <c r="F151" s="430">
        <f>D151*E151</f>
        <v>0</v>
      </c>
      <c r="O151" s="394"/>
    </row>
    <row r="152" spans="1:15" s="393" customFormat="1">
      <c r="A152" s="458"/>
      <c r="B152" s="472"/>
      <c r="C152" s="429"/>
      <c r="D152" s="441"/>
      <c r="E152" s="471"/>
      <c r="F152" s="426"/>
      <c r="O152" s="394"/>
    </row>
    <row r="153" spans="1:15" s="393" customFormat="1">
      <c r="A153" s="422" t="s">
        <v>626</v>
      </c>
      <c r="B153" s="423" t="s">
        <v>653</v>
      </c>
      <c r="C153" s="444"/>
      <c r="D153" s="445"/>
      <c r="E153" s="446"/>
      <c r="F153" s="392">
        <f>SUM(F119:F151)</f>
        <v>0</v>
      </c>
      <c r="G153" s="447"/>
      <c r="O153" s="390"/>
    </row>
    <row r="154" spans="1:15" s="393" customFormat="1">
      <c r="A154" s="439"/>
      <c r="B154" s="415"/>
      <c r="C154" s="440"/>
      <c r="D154" s="441"/>
      <c r="E154" s="442"/>
      <c r="F154" s="443"/>
      <c r="G154" s="437"/>
      <c r="O154" s="438"/>
    </row>
    <row r="155" spans="1:15">
      <c r="A155" s="422" t="s">
        <v>654</v>
      </c>
      <c r="B155" s="423" t="s">
        <v>655</v>
      </c>
      <c r="C155" s="423"/>
      <c r="D155" s="424"/>
      <c r="E155" s="425"/>
      <c r="F155" s="426"/>
      <c r="G155" s="393"/>
      <c r="O155" s="394"/>
    </row>
    <row r="156" spans="1:15" s="393" customFormat="1">
      <c r="A156" s="458"/>
      <c r="B156" s="428"/>
      <c r="C156" s="429"/>
      <c r="D156" s="470"/>
      <c r="E156" s="471"/>
      <c r="F156" s="426"/>
      <c r="O156" s="394"/>
    </row>
    <row r="157" spans="1:15" s="437" customFormat="1">
      <c r="A157" s="435" t="s">
        <v>397</v>
      </c>
      <c r="B157" s="436" t="s">
        <v>656</v>
      </c>
      <c r="C157" s="451" t="s">
        <v>66</v>
      </c>
      <c r="D157" s="487">
        <v>24</v>
      </c>
      <c r="E157" s="452"/>
      <c r="F157" s="452">
        <f>D157*E157</f>
        <v>0</v>
      </c>
      <c r="G157" s="393"/>
      <c r="I157" s="415"/>
      <c r="O157" s="394"/>
    </row>
    <row r="158" spans="1:15" s="393" customFormat="1">
      <c r="A158" s="435"/>
      <c r="B158" s="472"/>
      <c r="C158" s="451"/>
      <c r="D158" s="453"/>
      <c r="E158" s="488"/>
      <c r="F158" s="394"/>
      <c r="O158" s="394"/>
    </row>
    <row r="159" spans="1:15" s="437" customFormat="1">
      <c r="A159" s="435" t="s">
        <v>398</v>
      </c>
      <c r="B159" s="436" t="s">
        <v>657</v>
      </c>
      <c r="C159" s="451" t="s">
        <v>66</v>
      </c>
      <c r="D159" s="487">
        <v>16</v>
      </c>
      <c r="E159" s="452"/>
      <c r="F159" s="452">
        <f>D159*E159</f>
        <v>0</v>
      </c>
      <c r="G159" s="393"/>
      <c r="I159" s="415"/>
      <c r="O159" s="394"/>
    </row>
    <row r="160" spans="1:15" s="393" customFormat="1">
      <c r="A160" s="435"/>
      <c r="B160" s="472"/>
      <c r="C160" s="451"/>
      <c r="D160" s="453"/>
      <c r="E160" s="488"/>
      <c r="F160" s="394"/>
      <c r="O160" s="394"/>
    </row>
    <row r="161" spans="1:15" s="437" customFormat="1">
      <c r="A161" s="435" t="s">
        <v>574</v>
      </c>
      <c r="B161" s="436" t="s">
        <v>658</v>
      </c>
      <c r="C161" s="451" t="s">
        <v>66</v>
      </c>
      <c r="D161" s="487">
        <v>10</v>
      </c>
      <c r="E161" s="452"/>
      <c r="F161" s="452">
        <f>D161*E161</f>
        <v>0</v>
      </c>
      <c r="G161" s="393"/>
      <c r="I161" s="415"/>
      <c r="O161" s="394"/>
    </row>
    <row r="162" spans="1:15" s="393" customFormat="1">
      <c r="A162" s="435"/>
      <c r="B162" s="472"/>
      <c r="C162" s="451"/>
      <c r="D162" s="453"/>
      <c r="E162" s="488"/>
      <c r="F162" s="394"/>
      <c r="O162" s="394"/>
    </row>
    <row r="163" spans="1:15" s="437" customFormat="1" ht="28.5">
      <c r="A163" s="435" t="s">
        <v>621</v>
      </c>
      <c r="B163" s="436" t="s">
        <v>659</v>
      </c>
      <c r="C163" s="451" t="s">
        <v>66</v>
      </c>
      <c r="D163" s="487">
        <v>25</v>
      </c>
      <c r="E163" s="452"/>
      <c r="F163" s="452">
        <f>D163*E163</f>
        <v>0</v>
      </c>
      <c r="G163" s="393"/>
      <c r="I163" s="415"/>
      <c r="O163" s="394"/>
    </row>
    <row r="164" spans="1:15" s="393" customFormat="1">
      <c r="A164" s="435"/>
      <c r="B164" s="472"/>
      <c r="C164" s="451"/>
      <c r="D164" s="453"/>
      <c r="E164" s="488"/>
      <c r="F164" s="394"/>
      <c r="O164" s="394"/>
    </row>
    <row r="165" spans="1:15" s="437" customFormat="1" ht="28.5">
      <c r="A165" s="435" t="s">
        <v>633</v>
      </c>
      <c r="B165" s="436" t="s">
        <v>660</v>
      </c>
      <c r="C165" s="451" t="s">
        <v>66</v>
      </c>
      <c r="D165" s="487">
        <v>30</v>
      </c>
      <c r="E165" s="452"/>
      <c r="F165" s="452">
        <f>D165*E165</f>
        <v>0</v>
      </c>
      <c r="G165" s="393"/>
      <c r="I165" s="415"/>
      <c r="O165" s="394"/>
    </row>
    <row r="166" spans="1:15" s="393" customFormat="1">
      <c r="A166" s="458"/>
      <c r="B166" s="472"/>
      <c r="C166" s="429"/>
      <c r="D166" s="441"/>
      <c r="E166" s="471"/>
      <c r="F166" s="426"/>
      <c r="O166" s="394"/>
    </row>
    <row r="167" spans="1:15" s="393" customFormat="1">
      <c r="A167" s="422" t="s">
        <v>654</v>
      </c>
      <c r="B167" s="423" t="s">
        <v>661</v>
      </c>
      <c r="C167" s="444"/>
      <c r="D167" s="445"/>
      <c r="E167" s="446"/>
      <c r="F167" s="392">
        <f>SUM(F157:F165)</f>
        <v>0</v>
      </c>
      <c r="G167" s="447"/>
      <c r="O167" s="390"/>
    </row>
    <row r="168" spans="1:15" s="393" customFormat="1">
      <c r="A168" s="458"/>
      <c r="B168" s="472"/>
      <c r="C168" s="429"/>
      <c r="D168" s="441"/>
      <c r="E168" s="471"/>
      <c r="F168" s="426"/>
      <c r="O168" s="394"/>
    </row>
    <row r="169" spans="1:15">
      <c r="A169" s="422" t="s">
        <v>662</v>
      </c>
      <c r="B169" s="423" t="s">
        <v>663</v>
      </c>
      <c r="C169" s="423"/>
      <c r="D169" s="424"/>
      <c r="E169" s="425"/>
      <c r="F169" s="426"/>
      <c r="G169" s="393"/>
      <c r="O169" s="394"/>
    </row>
    <row r="170" spans="1:15" s="393" customFormat="1">
      <c r="A170" s="458"/>
      <c r="B170" s="428"/>
      <c r="C170" s="429"/>
      <c r="D170" s="470"/>
      <c r="E170" s="471"/>
      <c r="F170" s="426"/>
      <c r="O170" s="394"/>
    </row>
    <row r="171" spans="1:15" s="437" customFormat="1" ht="28.5">
      <c r="A171" s="435" t="s">
        <v>397</v>
      </c>
      <c r="B171" s="436" t="s">
        <v>664</v>
      </c>
      <c r="C171" s="429" t="s">
        <v>410</v>
      </c>
      <c r="D171" s="459">
        <v>1</v>
      </c>
      <c r="E171" s="430"/>
      <c r="F171" s="430">
        <f>D171*E171</f>
        <v>0</v>
      </c>
      <c r="G171" s="393"/>
      <c r="I171" s="415"/>
      <c r="O171" s="394"/>
    </row>
    <row r="172" spans="1:15" s="393" customFormat="1">
      <c r="A172" s="458"/>
      <c r="B172" s="428"/>
      <c r="C172" s="429"/>
      <c r="D172" s="470"/>
      <c r="E172" s="471"/>
      <c r="F172" s="426"/>
      <c r="O172" s="394"/>
    </row>
    <row r="173" spans="1:15" s="437" customFormat="1">
      <c r="A173" s="435" t="s">
        <v>398</v>
      </c>
      <c r="B173" s="436" t="s">
        <v>665</v>
      </c>
      <c r="C173" s="429" t="s">
        <v>410</v>
      </c>
      <c r="D173" s="459">
        <v>1</v>
      </c>
      <c r="E173" s="430"/>
      <c r="F173" s="430">
        <f>D173*E173</f>
        <v>0</v>
      </c>
      <c r="G173" s="393"/>
      <c r="I173" s="415"/>
      <c r="O173" s="394"/>
    </row>
    <row r="174" spans="1:15" s="393" customFormat="1">
      <c r="A174" s="458"/>
      <c r="B174" s="472"/>
      <c r="C174" s="429"/>
      <c r="D174" s="441"/>
      <c r="E174" s="471"/>
      <c r="F174" s="426"/>
      <c r="O174" s="394"/>
    </row>
    <row r="175" spans="1:15" s="393" customFormat="1">
      <c r="A175" s="422" t="s">
        <v>662</v>
      </c>
      <c r="B175" s="423" t="s">
        <v>666</v>
      </c>
      <c r="C175" s="444"/>
      <c r="D175" s="445"/>
      <c r="E175" s="446"/>
      <c r="F175" s="392">
        <f>SUM(F171:F173)</f>
        <v>0</v>
      </c>
      <c r="G175" s="447"/>
      <c r="O175" s="390"/>
    </row>
    <row r="176" spans="1:15" s="393" customFormat="1">
      <c r="A176" s="439"/>
      <c r="B176" s="423"/>
      <c r="C176" s="444"/>
      <c r="D176" s="445"/>
      <c r="E176" s="446"/>
      <c r="F176" s="468"/>
      <c r="G176" s="447"/>
      <c r="O176" s="390"/>
    </row>
    <row r="177" spans="1:15" s="399" customFormat="1">
      <c r="A177" s="489" t="s">
        <v>667</v>
      </c>
      <c r="B177" s="490" t="s">
        <v>668</v>
      </c>
      <c r="C177" s="491"/>
      <c r="D177" s="492"/>
      <c r="E177" s="493"/>
      <c r="F177" s="405">
        <f>SUM(F175+F167+F153)</f>
        <v>0</v>
      </c>
      <c r="G177" s="479"/>
      <c r="O177" s="401"/>
    </row>
    <row r="178" spans="1:15" s="393" customFormat="1">
      <c r="A178" s="383"/>
      <c r="B178" s="391"/>
      <c r="C178" s="391"/>
      <c r="D178" s="387"/>
      <c r="E178" s="388"/>
      <c r="F178" s="389"/>
      <c r="G178" s="374"/>
      <c r="O178" s="390"/>
    </row>
    <row r="179" spans="1:15" s="393" customFormat="1">
      <c r="A179" s="383"/>
      <c r="B179" s="391"/>
      <c r="C179" s="391"/>
      <c r="D179" s="387"/>
      <c r="E179" s="388"/>
      <c r="F179" s="389"/>
      <c r="G179" s="374"/>
      <c r="O179" s="390"/>
    </row>
    <row r="182" spans="1:15" s="479" customFormat="1">
      <c r="O182" s="401"/>
    </row>
    <row r="183" spans="1:15" s="479" customFormat="1">
      <c r="O183" s="401"/>
    </row>
    <row r="184" spans="1:15" s="479" customFormat="1">
      <c r="O184" s="478"/>
    </row>
    <row r="185" spans="1:15" s="399" customFormat="1">
      <c r="G185" s="276"/>
      <c r="I185" s="400"/>
      <c r="O185" s="401"/>
    </row>
    <row r="186" spans="1:15" s="399" customFormat="1">
      <c r="G186" s="276"/>
      <c r="I186" s="400"/>
      <c r="O186" s="401"/>
    </row>
    <row r="187" spans="1:15" s="399" customFormat="1">
      <c r="G187" s="276"/>
      <c r="I187" s="400"/>
      <c r="O187" s="401"/>
    </row>
    <row r="188" spans="1:15" s="479" customFormat="1">
      <c r="G188" s="276"/>
      <c r="I188" s="401"/>
      <c r="O188" s="401"/>
    </row>
    <row r="189" spans="1:15" s="479" customFormat="1">
      <c r="I189" s="401"/>
      <c r="O189" s="401"/>
    </row>
    <row r="190" spans="1:15" s="479" customFormat="1" ht="15.75" thickBot="1">
      <c r="G190" s="276"/>
      <c r="H190" s="401"/>
      <c r="I190" s="403"/>
      <c r="O190" s="498"/>
    </row>
    <row r="191" spans="1:15" s="479" customFormat="1">
      <c r="O191" s="478"/>
    </row>
    <row r="192" spans="1:15" s="479" customFormat="1">
      <c r="O192" s="478"/>
    </row>
    <row r="193" spans="1:15" s="479" customFormat="1">
      <c r="O193" s="478"/>
    </row>
    <row r="194" spans="1:15" s="479" customFormat="1">
      <c r="O194" s="478"/>
    </row>
    <row r="195" spans="1:15" s="479" customFormat="1">
      <c r="O195" s="401"/>
    </row>
    <row r="196" spans="1:15" s="479" customFormat="1">
      <c r="O196" s="401"/>
    </row>
    <row r="197" spans="1:15" s="479" customFormat="1">
      <c r="O197" s="478"/>
    </row>
    <row r="198" spans="1:15" s="399" customFormat="1">
      <c r="G198" s="276"/>
      <c r="I198" s="400"/>
      <c r="O198" s="401"/>
    </row>
    <row r="199" spans="1:15" s="399" customFormat="1">
      <c r="G199" s="276"/>
      <c r="I199" s="400"/>
      <c r="O199" s="401"/>
    </row>
    <row r="200" spans="1:15" s="399" customFormat="1">
      <c r="G200" s="276"/>
      <c r="I200" s="400"/>
      <c r="O200" s="401"/>
    </row>
    <row r="201" spans="1:15" s="479" customFormat="1">
      <c r="I201" s="401"/>
      <c r="O201" s="401"/>
    </row>
    <row r="202" spans="1:15" s="479" customFormat="1" ht="15.75" thickBot="1">
      <c r="G202" s="276"/>
      <c r="H202" s="401"/>
      <c r="I202" s="403"/>
      <c r="O202" s="498"/>
    </row>
    <row r="203" spans="1:15" s="479" customFormat="1">
      <c r="A203" s="395"/>
      <c r="B203" s="475"/>
      <c r="C203" s="475"/>
      <c r="D203" s="476"/>
      <c r="E203" s="477"/>
      <c r="F203" s="478"/>
      <c r="O203" s="47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077B1-AE63-4545-A4F2-80C18D3BF48E}">
  <dimension ref="A1:F92"/>
  <sheetViews>
    <sheetView workbookViewId="0">
      <selection activeCell="F95" sqref="F95"/>
    </sheetView>
  </sheetViews>
  <sheetFormatPr defaultRowHeight="14.25"/>
  <cols>
    <col min="1" max="1" width="4.5703125" style="129" customWidth="1"/>
    <col min="2" max="2" width="56.42578125" style="129" bestFit="1" customWidth="1"/>
    <col min="3" max="4" width="9.140625" style="129"/>
    <col min="5" max="5" width="10.7109375" style="545" bestFit="1" customWidth="1"/>
    <col min="6" max="6" width="11.85546875" style="545" bestFit="1" customWidth="1"/>
    <col min="7" max="16384" width="9.140625" style="129"/>
  </cols>
  <sheetData>
    <row r="1" spans="1:6">
      <c r="B1" s="535"/>
    </row>
    <row r="2" spans="1:6" ht="15">
      <c r="A2" s="536" t="s">
        <v>726</v>
      </c>
      <c r="B2" s="534"/>
      <c r="C2" s="371"/>
      <c r="D2" s="371"/>
      <c r="E2" s="546"/>
      <c r="F2" s="546"/>
    </row>
    <row r="3" spans="1:6" ht="15">
      <c r="A3" s="536"/>
      <c r="B3" s="534"/>
      <c r="C3" s="371"/>
      <c r="D3" s="371"/>
      <c r="E3" s="546"/>
      <c r="F3" s="546"/>
    </row>
    <row r="4" spans="1:6" ht="15.75" thickBot="1">
      <c r="A4" s="536"/>
      <c r="B4" s="534"/>
      <c r="C4" s="371"/>
      <c r="D4" s="371"/>
      <c r="E4" s="546"/>
      <c r="F4" s="546"/>
    </row>
    <row r="5" spans="1:6" ht="15.75" thickBot="1">
      <c r="A5" s="537" t="s">
        <v>727</v>
      </c>
      <c r="B5" s="538"/>
      <c r="C5" s="539"/>
      <c r="D5" s="539"/>
      <c r="E5" s="547"/>
      <c r="F5" s="547">
        <f>+F24</f>
        <v>0</v>
      </c>
    </row>
    <row r="6" spans="1:6" ht="15.75" thickBot="1">
      <c r="A6" s="371"/>
      <c r="B6" s="534"/>
      <c r="C6" s="371"/>
      <c r="D6" s="371"/>
      <c r="E6" s="546"/>
      <c r="F6" s="546"/>
    </row>
    <row r="7" spans="1:6" ht="15.75" thickBot="1">
      <c r="A7" s="537" t="s">
        <v>728</v>
      </c>
      <c r="B7" s="538"/>
      <c r="C7" s="539"/>
      <c r="D7" s="539"/>
      <c r="E7" s="547"/>
      <c r="F7" s="547">
        <f>+F92</f>
        <v>0</v>
      </c>
    </row>
    <row r="8" spans="1:6" ht="15">
      <c r="A8" s="371"/>
      <c r="B8" s="534"/>
      <c r="C8" s="371"/>
      <c r="D8" s="371"/>
      <c r="E8" s="546"/>
      <c r="F8" s="546"/>
    </row>
    <row r="9" spans="1:6" ht="15" thickBot="1">
      <c r="B9" s="535"/>
    </row>
    <row r="10" spans="1:6" ht="15.75" thickTop="1" thickBot="1">
      <c r="A10" s="540"/>
      <c r="B10" s="541"/>
      <c r="C10" s="540"/>
      <c r="D10" s="540"/>
      <c r="E10" s="548"/>
      <c r="F10" s="548"/>
    </row>
    <row r="11" spans="1:6" ht="15.75" thickBot="1">
      <c r="A11" s="537" t="s">
        <v>729</v>
      </c>
      <c r="B11" s="542"/>
      <c r="C11" s="539"/>
      <c r="D11" s="539"/>
      <c r="E11" s="547"/>
      <c r="F11" s="547">
        <f>+F5+F7</f>
        <v>0</v>
      </c>
    </row>
    <row r="12" spans="1:6">
      <c r="B12" s="535"/>
    </row>
    <row r="13" spans="1:6">
      <c r="B13" s="535"/>
    </row>
    <row r="14" spans="1:6">
      <c r="A14" s="129">
        <v>1</v>
      </c>
      <c r="B14" s="528" t="s">
        <v>730</v>
      </c>
      <c r="C14" s="129" t="s">
        <v>761</v>
      </c>
      <c r="D14" s="129">
        <v>8</v>
      </c>
      <c r="F14" s="545">
        <f>+D14*E14</f>
        <v>0</v>
      </c>
    </row>
    <row r="16" spans="1:6" ht="51">
      <c r="A16" s="129">
        <v>2</v>
      </c>
      <c r="B16" s="543" t="s">
        <v>762</v>
      </c>
      <c r="C16" s="129" t="s">
        <v>410</v>
      </c>
      <c r="D16" s="129">
        <v>1</v>
      </c>
      <c r="F16" s="545">
        <f t="shared" ref="F16:F22" si="0">+D16*E16</f>
        <v>0</v>
      </c>
    </row>
    <row r="18" spans="1:6">
      <c r="A18" s="129">
        <v>3</v>
      </c>
      <c r="B18" s="129" t="s">
        <v>763</v>
      </c>
      <c r="C18" s="129" t="s">
        <v>66</v>
      </c>
      <c r="D18" s="129">
        <v>16</v>
      </c>
      <c r="F18" s="545">
        <f t="shared" si="0"/>
        <v>0</v>
      </c>
    </row>
    <row r="20" spans="1:6" ht="28.5">
      <c r="A20" s="129">
        <v>4</v>
      </c>
      <c r="B20" s="544" t="s">
        <v>764</v>
      </c>
      <c r="C20" s="129" t="s">
        <v>410</v>
      </c>
      <c r="D20" s="129">
        <v>1</v>
      </c>
      <c r="F20" s="545">
        <f t="shared" si="0"/>
        <v>0</v>
      </c>
    </row>
    <row r="22" spans="1:6">
      <c r="A22" s="129">
        <v>5</v>
      </c>
      <c r="B22" s="129" t="s">
        <v>731</v>
      </c>
      <c r="C22" s="129" t="s">
        <v>410</v>
      </c>
      <c r="D22" s="129">
        <v>1</v>
      </c>
      <c r="F22" s="545">
        <f t="shared" si="0"/>
        <v>0</v>
      </c>
    </row>
    <row r="24" spans="1:6" ht="15">
      <c r="B24" s="371" t="s">
        <v>765</v>
      </c>
      <c r="C24" s="371"/>
      <c r="D24" s="371"/>
      <c r="E24" s="546"/>
      <c r="F24" s="546">
        <f>+F14+F16+F18+F20+F22</f>
        <v>0</v>
      </c>
    </row>
    <row r="27" spans="1:6">
      <c r="A27" s="129">
        <v>1</v>
      </c>
      <c r="B27" s="529" t="s">
        <v>732</v>
      </c>
    </row>
    <row r="28" spans="1:6">
      <c r="B28" s="529" t="s">
        <v>733</v>
      </c>
    </row>
    <row r="29" spans="1:6">
      <c r="B29" s="529" t="s">
        <v>734</v>
      </c>
      <c r="C29" s="129" t="s">
        <v>124</v>
      </c>
      <c r="D29" s="129">
        <v>395</v>
      </c>
      <c r="F29" s="545">
        <f>+D29*E29</f>
        <v>0</v>
      </c>
    </row>
    <row r="30" spans="1:6">
      <c r="B30" s="529"/>
    </row>
    <row r="31" spans="1:6">
      <c r="A31" s="129">
        <v>2</v>
      </c>
      <c r="B31" s="530" t="s">
        <v>735</v>
      </c>
    </row>
    <row r="32" spans="1:6">
      <c r="B32" s="530" t="s">
        <v>736</v>
      </c>
    </row>
    <row r="33" spans="1:6">
      <c r="B33" s="530" t="s">
        <v>737</v>
      </c>
    </row>
    <row r="34" spans="1:6">
      <c r="B34" s="530" t="s">
        <v>738</v>
      </c>
    </row>
    <row r="35" spans="1:6">
      <c r="B35" s="530" t="s">
        <v>739</v>
      </c>
    </row>
    <row r="36" spans="1:6">
      <c r="B36" s="530" t="s">
        <v>740</v>
      </c>
    </row>
    <row r="37" spans="1:6">
      <c r="B37" s="530" t="s">
        <v>741</v>
      </c>
    </row>
    <row r="38" spans="1:6">
      <c r="B38" s="530" t="s">
        <v>742</v>
      </c>
      <c r="C38" s="129" t="s">
        <v>124</v>
      </c>
      <c r="D38" s="129">
        <v>160</v>
      </c>
      <c r="F38" s="545">
        <f>+D38*E38</f>
        <v>0</v>
      </c>
    </row>
    <row r="39" spans="1:6">
      <c r="B39" s="530"/>
    </row>
    <row r="40" spans="1:6">
      <c r="A40" s="129">
        <v>3</v>
      </c>
      <c r="B40" s="530" t="s">
        <v>735</v>
      </c>
    </row>
    <row r="41" spans="1:6">
      <c r="B41" s="530" t="s">
        <v>736</v>
      </c>
    </row>
    <row r="42" spans="1:6">
      <c r="B42" s="532" t="s">
        <v>743</v>
      </c>
    </row>
    <row r="43" spans="1:6">
      <c r="B43" s="530" t="s">
        <v>737</v>
      </c>
    </row>
    <row r="44" spans="1:6">
      <c r="B44" s="530" t="s">
        <v>738</v>
      </c>
    </row>
    <row r="45" spans="1:6">
      <c r="B45" s="530" t="s">
        <v>739</v>
      </c>
    </row>
    <row r="46" spans="1:6">
      <c r="B46" s="530" t="s">
        <v>740</v>
      </c>
    </row>
    <row r="47" spans="1:6">
      <c r="B47" s="530" t="s">
        <v>741</v>
      </c>
      <c r="C47" s="129" t="s">
        <v>124</v>
      </c>
      <c r="D47" s="129">
        <v>199</v>
      </c>
      <c r="F47" s="545">
        <f>+D47*E47</f>
        <v>0</v>
      </c>
    </row>
    <row r="48" spans="1:6">
      <c r="B48" s="530"/>
    </row>
    <row r="49" spans="1:6">
      <c r="A49" s="129">
        <v>4</v>
      </c>
      <c r="B49" s="530" t="s">
        <v>744</v>
      </c>
    </row>
    <row r="50" spans="1:6">
      <c r="B50" s="530" t="s">
        <v>745</v>
      </c>
    </row>
    <row r="51" spans="1:6">
      <c r="B51" s="532" t="s">
        <v>746</v>
      </c>
    </row>
    <row r="52" spans="1:6">
      <c r="B52" s="532" t="s">
        <v>743</v>
      </c>
    </row>
    <row r="53" spans="1:6">
      <c r="B53" s="530" t="s">
        <v>737</v>
      </c>
    </row>
    <row r="54" spans="1:6">
      <c r="B54" s="530" t="s">
        <v>738</v>
      </c>
    </row>
    <row r="55" spans="1:6">
      <c r="B55" s="530" t="s">
        <v>739</v>
      </c>
    </row>
    <row r="56" spans="1:6">
      <c r="B56" s="530" t="s">
        <v>740</v>
      </c>
    </row>
    <row r="57" spans="1:6">
      <c r="B57" s="530" t="s">
        <v>741</v>
      </c>
    </row>
    <row r="58" spans="1:6">
      <c r="B58" s="530" t="s">
        <v>742</v>
      </c>
      <c r="C58" s="129" t="s">
        <v>124</v>
      </c>
      <c r="D58" s="129">
        <v>26</v>
      </c>
      <c r="F58" s="545">
        <f>+D58*E58</f>
        <v>0</v>
      </c>
    </row>
    <row r="59" spans="1:6">
      <c r="B59" s="530"/>
    </row>
    <row r="60" spans="1:6">
      <c r="A60" s="129">
        <v>5</v>
      </c>
      <c r="B60" s="530" t="s">
        <v>744</v>
      </c>
    </row>
    <row r="61" spans="1:6">
      <c r="B61" s="530" t="s">
        <v>745</v>
      </c>
    </row>
    <row r="62" spans="1:6">
      <c r="B62" s="532" t="s">
        <v>746</v>
      </c>
    </row>
    <row r="63" spans="1:6">
      <c r="B63" s="532" t="s">
        <v>743</v>
      </c>
    </row>
    <row r="64" spans="1:6">
      <c r="B64" s="530" t="s">
        <v>737</v>
      </c>
    </row>
    <row r="65" spans="1:6">
      <c r="B65" s="530" t="s">
        <v>738</v>
      </c>
    </row>
    <row r="66" spans="1:6">
      <c r="B66" s="530" t="s">
        <v>739</v>
      </c>
    </row>
    <row r="67" spans="1:6">
      <c r="B67" s="530" t="s">
        <v>740</v>
      </c>
    </row>
    <row r="68" spans="1:6">
      <c r="B68" s="530" t="s">
        <v>741</v>
      </c>
    </row>
    <row r="69" spans="1:6">
      <c r="B69" s="530" t="s">
        <v>742</v>
      </c>
      <c r="C69" s="129" t="s">
        <v>124</v>
      </c>
      <c r="D69" s="129">
        <v>11</v>
      </c>
      <c r="F69" s="545">
        <f>+D69*E69</f>
        <v>0</v>
      </c>
    </row>
    <row r="70" spans="1:6">
      <c r="B70" s="530"/>
    </row>
    <row r="71" spans="1:6">
      <c r="A71" s="129">
        <v>6</v>
      </c>
      <c r="B71" s="531" t="s">
        <v>747</v>
      </c>
    </row>
    <row r="72" spans="1:6">
      <c r="B72" s="531" t="s">
        <v>748</v>
      </c>
      <c r="C72" s="129" t="s">
        <v>587</v>
      </c>
      <c r="D72" s="129">
        <v>21</v>
      </c>
      <c r="F72" s="545">
        <f>+D72*E72</f>
        <v>0</v>
      </c>
    </row>
    <row r="73" spans="1:6">
      <c r="B73" s="531"/>
    </row>
    <row r="74" spans="1:6">
      <c r="A74" s="129">
        <v>7</v>
      </c>
      <c r="B74" s="531" t="s">
        <v>749</v>
      </c>
    </row>
    <row r="75" spans="1:6">
      <c r="B75" s="531" t="s">
        <v>750</v>
      </c>
      <c r="C75" s="129" t="s">
        <v>124</v>
      </c>
      <c r="D75" s="129">
        <v>16</v>
      </c>
      <c r="F75" s="545">
        <f>+D75*E75</f>
        <v>0</v>
      </c>
    </row>
    <row r="76" spans="1:6">
      <c r="B76" s="531"/>
    </row>
    <row r="77" spans="1:6">
      <c r="A77" s="129">
        <v>8</v>
      </c>
      <c r="B77" s="528" t="s">
        <v>751</v>
      </c>
    </row>
    <row r="78" spans="1:6">
      <c r="B78" s="528" t="s">
        <v>752</v>
      </c>
    </row>
    <row r="79" spans="1:6">
      <c r="B79" s="528" t="s">
        <v>753</v>
      </c>
      <c r="C79" s="129" t="s">
        <v>587</v>
      </c>
      <c r="D79" s="129">
        <v>205</v>
      </c>
      <c r="F79" s="545">
        <f>+D79*E79</f>
        <v>0</v>
      </c>
    </row>
    <row r="80" spans="1:6">
      <c r="B80" s="533"/>
    </row>
    <row r="81" spans="1:6">
      <c r="A81" s="129">
        <v>9</v>
      </c>
      <c r="B81" s="528" t="s">
        <v>754</v>
      </c>
    </row>
    <row r="82" spans="1:6">
      <c r="B82" s="528" t="s">
        <v>755</v>
      </c>
      <c r="C82" s="129" t="s">
        <v>124</v>
      </c>
      <c r="D82" s="129">
        <v>395</v>
      </c>
      <c r="F82" s="545">
        <f>+D82*E82</f>
        <v>0</v>
      </c>
    </row>
    <row r="83" spans="1:6">
      <c r="B83" s="528"/>
    </row>
    <row r="84" spans="1:6">
      <c r="A84" s="129">
        <v>10</v>
      </c>
      <c r="B84" s="528" t="s">
        <v>756</v>
      </c>
    </row>
    <row r="85" spans="1:6">
      <c r="B85" s="528" t="s">
        <v>757</v>
      </c>
      <c r="C85" s="129" t="s">
        <v>124</v>
      </c>
      <c r="D85" s="129">
        <v>35</v>
      </c>
      <c r="F85" s="545">
        <f>+D85*E85</f>
        <v>0</v>
      </c>
    </row>
    <row r="86" spans="1:6">
      <c r="B86" s="528"/>
    </row>
    <row r="87" spans="1:6">
      <c r="A87" s="129">
        <v>11</v>
      </c>
      <c r="B87" s="528" t="s">
        <v>758</v>
      </c>
    </row>
    <row r="88" spans="1:6">
      <c r="B88" s="528" t="s">
        <v>759</v>
      </c>
      <c r="C88" s="129" t="s">
        <v>410</v>
      </c>
      <c r="D88" s="129">
        <v>1</v>
      </c>
      <c r="F88" s="545">
        <f>+D88*E88</f>
        <v>0</v>
      </c>
    </row>
    <row r="89" spans="1:6">
      <c r="B89" s="528"/>
    </row>
    <row r="90" spans="1:6">
      <c r="A90" s="129">
        <v>12</v>
      </c>
      <c r="B90" s="528" t="s">
        <v>760</v>
      </c>
      <c r="C90" s="129" t="s">
        <v>410</v>
      </c>
      <c r="D90" s="129">
        <v>1</v>
      </c>
      <c r="F90" s="545">
        <f>+D90*E90</f>
        <v>0</v>
      </c>
    </row>
    <row r="91" spans="1:6">
      <c r="B91" s="528"/>
    </row>
    <row r="92" spans="1:6" ht="15">
      <c r="B92" s="371" t="s">
        <v>766</v>
      </c>
      <c r="C92" s="371"/>
      <c r="D92" s="371"/>
      <c r="E92" s="546"/>
      <c r="F92" s="546">
        <f>+F90+F88+F85+F82+F79+F75+F72+F69+F58+F47+F38+F29</f>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0A0A8-6CEE-48E1-BA4B-869EB0092CBE}">
  <dimension ref="A1:G267"/>
  <sheetViews>
    <sheetView workbookViewId="0">
      <selection activeCell="G18" sqref="G18"/>
    </sheetView>
  </sheetViews>
  <sheetFormatPr defaultRowHeight="14.25"/>
  <cols>
    <col min="1" max="1" width="3.85546875" style="553" customWidth="1"/>
    <col min="2" max="2" width="1.42578125" style="1" customWidth="1"/>
    <col min="3" max="3" width="27" style="1" customWidth="1"/>
    <col min="4" max="4" width="9.140625" style="553"/>
    <col min="5" max="5" width="11" style="1" customWidth="1"/>
    <col min="6" max="6" width="12.85546875" style="554" customWidth="1"/>
    <col min="7" max="7" width="19" style="555" customWidth="1"/>
  </cols>
  <sheetData>
    <row r="1" spans="1:7" ht="15" thickBot="1">
      <c r="A1" s="549"/>
      <c r="B1" s="550"/>
      <c r="C1" s="550"/>
      <c r="D1" s="549"/>
      <c r="E1" s="550"/>
      <c r="F1" s="551"/>
      <c r="G1" s="552"/>
    </row>
    <row r="2" spans="1:7" ht="15" thickTop="1"/>
    <row r="3" spans="1:7" ht="15">
      <c r="B3" s="556"/>
      <c r="C3" s="557" t="s">
        <v>780</v>
      </c>
      <c r="D3" s="558"/>
      <c r="E3" s="556"/>
      <c r="F3" s="559"/>
      <c r="G3" s="560"/>
    </row>
    <row r="4" spans="1:7" ht="15">
      <c r="B4" s="556"/>
      <c r="C4" s="557"/>
      <c r="D4" s="558"/>
      <c r="E4" s="556"/>
      <c r="F4" s="559"/>
      <c r="G4" s="560"/>
    </row>
    <row r="5" spans="1:7" ht="15.75" thickBot="1">
      <c r="B5" s="556"/>
      <c r="C5" s="557"/>
      <c r="D5" s="558"/>
      <c r="E5" s="556"/>
      <c r="F5" s="559"/>
      <c r="G5" s="560"/>
    </row>
    <row r="6" spans="1:7" ht="15.75" thickBot="1">
      <c r="A6" s="558"/>
      <c r="B6" s="556"/>
      <c r="C6" s="561" t="s">
        <v>781</v>
      </c>
      <c r="D6" s="562"/>
      <c r="E6" s="563"/>
      <c r="F6" s="564"/>
      <c r="G6" s="565">
        <f>SUM(G58)</f>
        <v>0</v>
      </c>
    </row>
    <row r="7" spans="1:7" ht="15.75" thickBot="1">
      <c r="A7" s="558"/>
      <c r="B7" s="556"/>
      <c r="C7" s="557"/>
      <c r="D7" s="558"/>
      <c r="E7" s="556"/>
      <c r="F7" s="559"/>
      <c r="G7" s="560"/>
    </row>
    <row r="8" spans="1:7" ht="15.75" thickBot="1">
      <c r="B8" s="556"/>
      <c r="C8" s="561" t="s">
        <v>782</v>
      </c>
      <c r="D8" s="562"/>
      <c r="E8" s="563"/>
      <c r="F8" s="564"/>
      <c r="G8" s="565">
        <f>SUM(G127)</f>
        <v>0</v>
      </c>
    </row>
    <row r="9" spans="1:7" ht="15.75" thickBot="1">
      <c r="B9" s="556"/>
      <c r="C9" s="556"/>
      <c r="D9" s="558"/>
      <c r="E9" s="556"/>
      <c r="F9" s="566"/>
      <c r="G9" s="567"/>
    </row>
    <row r="10" spans="1:7" ht="15.75" thickBot="1">
      <c r="B10" s="556"/>
      <c r="C10" s="561" t="s">
        <v>783</v>
      </c>
      <c r="D10" s="562"/>
      <c r="E10" s="563"/>
      <c r="F10" s="564"/>
      <c r="G10" s="565">
        <f>SUM(G138)</f>
        <v>0</v>
      </c>
    </row>
    <row r="11" spans="1:7" ht="15.75" thickBot="1">
      <c r="B11" s="556"/>
      <c r="C11" s="557"/>
      <c r="D11" s="558"/>
      <c r="E11" s="556"/>
      <c r="F11" s="559"/>
      <c r="G11" s="560"/>
    </row>
    <row r="12" spans="1:7" ht="15.75" thickBot="1">
      <c r="B12" s="556"/>
      <c r="C12" s="561" t="s">
        <v>784</v>
      </c>
      <c r="D12" s="562"/>
      <c r="E12" s="563"/>
      <c r="F12" s="564"/>
      <c r="G12" s="565">
        <f>SUM(G157)</f>
        <v>0</v>
      </c>
    </row>
    <row r="13" spans="1:7" ht="15.75" thickBot="1">
      <c r="B13" s="556"/>
      <c r="C13" s="557"/>
      <c r="D13" s="558"/>
      <c r="E13" s="556"/>
      <c r="F13" s="559"/>
      <c r="G13" s="560"/>
    </row>
    <row r="14" spans="1:7" ht="15.75" thickBot="1">
      <c r="B14" s="556"/>
      <c r="C14" s="561" t="s">
        <v>785</v>
      </c>
      <c r="D14" s="562"/>
      <c r="E14" s="563"/>
      <c r="F14" s="564"/>
      <c r="G14" s="565">
        <f>SUM(G170)</f>
        <v>0</v>
      </c>
    </row>
    <row r="15" spans="1:7" ht="15">
      <c r="B15" s="556"/>
      <c r="C15" s="556"/>
      <c r="D15" s="558"/>
      <c r="E15" s="556"/>
      <c r="F15" s="566"/>
      <c r="G15" s="567"/>
    </row>
    <row r="16" spans="1:7" ht="15" thickBot="1"/>
    <row r="17" spans="2:7" ht="15.75" thickTop="1" thickBot="1">
      <c r="C17" s="568"/>
      <c r="D17" s="569"/>
      <c r="E17" s="568"/>
      <c r="F17" s="570"/>
      <c r="G17" s="571"/>
    </row>
    <row r="18" spans="2:7" ht="15.75" thickBot="1">
      <c r="B18" s="556"/>
      <c r="C18" s="561" t="s">
        <v>144</v>
      </c>
      <c r="D18" s="572"/>
      <c r="E18" s="556"/>
      <c r="F18" s="559"/>
      <c r="G18" s="560">
        <f>SUM(G3:G15)</f>
        <v>0</v>
      </c>
    </row>
    <row r="19" spans="2:7" ht="15">
      <c r="B19" s="556"/>
      <c r="C19" s="556"/>
      <c r="D19" s="558"/>
      <c r="E19" s="556"/>
      <c r="F19" s="559"/>
      <c r="G19" s="560"/>
    </row>
    <row r="20" spans="2:7">
      <c r="F20" s="573"/>
      <c r="G20" s="574"/>
    </row>
    <row r="21" spans="2:7">
      <c r="F21" s="573"/>
      <c r="G21" s="574"/>
    </row>
    <row r="22" spans="2:7">
      <c r="F22" s="573"/>
      <c r="G22" s="574"/>
    </row>
    <row r="23" spans="2:7">
      <c r="F23" s="573"/>
      <c r="G23" s="574"/>
    </row>
    <row r="24" spans="2:7">
      <c r="F24" s="573"/>
      <c r="G24" s="574"/>
    </row>
    <row r="25" spans="2:7">
      <c r="F25" s="573"/>
      <c r="G25" s="574"/>
    </row>
    <row r="26" spans="2:7">
      <c r="F26" s="573"/>
      <c r="G26" s="574"/>
    </row>
    <row r="27" spans="2:7">
      <c r="F27" s="573"/>
      <c r="G27" s="574"/>
    </row>
    <row r="28" spans="2:7">
      <c r="F28" s="573"/>
      <c r="G28" s="574"/>
    </row>
    <row r="29" spans="2:7">
      <c r="F29" s="573"/>
      <c r="G29" s="574"/>
    </row>
    <row r="30" spans="2:7">
      <c r="F30" s="573"/>
      <c r="G30" s="574"/>
    </row>
    <row r="31" spans="2:7">
      <c r="F31" s="573"/>
      <c r="G31" s="574"/>
    </row>
    <row r="32" spans="2:7">
      <c r="F32" s="573"/>
      <c r="G32" s="574"/>
    </row>
    <row r="33" spans="1:7">
      <c r="F33" s="573"/>
      <c r="G33" s="574"/>
    </row>
    <row r="34" spans="1:7">
      <c r="F34" s="573"/>
      <c r="G34" s="574"/>
    </row>
    <row r="35" spans="1:7">
      <c r="F35" s="573"/>
      <c r="G35" s="574"/>
    </row>
    <row r="36" spans="1:7">
      <c r="F36" s="573"/>
      <c r="G36" s="574"/>
    </row>
    <row r="37" spans="1:7">
      <c r="F37" s="573"/>
      <c r="G37" s="574"/>
    </row>
    <row r="38" spans="1:7" ht="15">
      <c r="B38" s="556"/>
      <c r="C38" s="556"/>
      <c r="D38" s="558"/>
      <c r="E38" s="556"/>
      <c r="F38" s="559"/>
      <c r="G38" s="560"/>
    </row>
    <row r="39" spans="1:7" ht="15">
      <c r="B39" s="556"/>
      <c r="C39" s="556"/>
      <c r="D39" s="558"/>
      <c r="E39" s="556"/>
      <c r="F39" s="559"/>
      <c r="G39" s="560"/>
    </row>
    <row r="40" spans="1:7" ht="15">
      <c r="B40" s="556"/>
      <c r="C40" s="556"/>
      <c r="D40" s="558"/>
      <c r="E40" s="556"/>
      <c r="F40" s="559"/>
      <c r="G40" s="560"/>
    </row>
    <row r="41" spans="1:7" ht="15">
      <c r="B41" s="556"/>
      <c r="C41" s="556"/>
      <c r="D41" s="558"/>
      <c r="E41" s="556"/>
      <c r="F41" s="559"/>
      <c r="G41" s="560"/>
    </row>
    <row r="42" spans="1:7" ht="15">
      <c r="B42" s="556"/>
      <c r="C42" s="556"/>
      <c r="D42" s="558"/>
      <c r="E42" s="556"/>
      <c r="F42" s="559"/>
      <c r="G42" s="560"/>
    </row>
    <row r="43" spans="1:7" ht="15">
      <c r="B43" s="556"/>
      <c r="C43" s="556"/>
      <c r="D43" s="558"/>
      <c r="E43" s="556"/>
      <c r="F43" s="559"/>
      <c r="G43" s="560"/>
    </row>
    <row r="44" spans="1:7" ht="15">
      <c r="B44" s="556"/>
      <c r="C44" s="556"/>
      <c r="D44" s="558"/>
      <c r="E44" s="556"/>
      <c r="F44" s="559"/>
      <c r="G44" s="560"/>
    </row>
    <row r="45" spans="1:7" ht="15">
      <c r="B45" s="556"/>
      <c r="C45" s="556"/>
      <c r="D45" s="558"/>
      <c r="E45" s="556"/>
      <c r="F45" s="559"/>
      <c r="G45" s="560"/>
    </row>
    <row r="46" spans="1:7" ht="15">
      <c r="B46" s="556"/>
      <c r="C46" s="556"/>
      <c r="D46" s="558"/>
      <c r="E46" s="556"/>
      <c r="F46" s="559"/>
      <c r="G46" s="560"/>
    </row>
    <row r="47" spans="1:7" ht="15">
      <c r="C47" s="556" t="s">
        <v>786</v>
      </c>
      <c r="D47" s="1"/>
    </row>
    <row r="48" spans="1:7">
      <c r="A48" s="1"/>
      <c r="C48" s="1" t="s">
        <v>787</v>
      </c>
      <c r="D48" s="1"/>
    </row>
    <row r="49" spans="1:7">
      <c r="A49" s="1"/>
    </row>
    <row r="50" spans="1:7" ht="15">
      <c r="C50" s="556" t="s">
        <v>781</v>
      </c>
    </row>
    <row r="52" spans="1:7">
      <c r="A52" s="553">
        <v>1</v>
      </c>
      <c r="C52" s="1" t="s">
        <v>788</v>
      </c>
    </row>
    <row r="53" spans="1:7">
      <c r="C53" s="1" t="s">
        <v>789</v>
      </c>
    </row>
    <row r="54" spans="1:7">
      <c r="C54" s="1" t="s">
        <v>790</v>
      </c>
    </row>
    <row r="56" spans="1:7">
      <c r="C56" s="1" t="s">
        <v>791</v>
      </c>
      <c r="D56" s="553">
        <v>8</v>
      </c>
      <c r="E56" s="1" t="s">
        <v>66</v>
      </c>
      <c r="G56" s="555">
        <f>D56*F56</f>
        <v>0</v>
      </c>
    </row>
    <row r="57" spans="1:7" ht="15" thickBot="1">
      <c r="A57" s="549"/>
      <c r="B57" s="550"/>
      <c r="C57" s="550"/>
      <c r="D57" s="549"/>
      <c r="E57" s="550"/>
      <c r="F57" s="551"/>
      <c r="G57" s="552"/>
    </row>
    <row r="58" spans="1:7" ht="15.75" thickTop="1">
      <c r="A58" s="558"/>
      <c r="B58" s="556"/>
      <c r="C58" s="556" t="s">
        <v>144</v>
      </c>
      <c r="D58" s="558"/>
      <c r="E58" s="556"/>
      <c r="F58" s="559"/>
      <c r="G58" s="560">
        <f>SUM(G56:G56)</f>
        <v>0</v>
      </c>
    </row>
    <row r="59" spans="1:7" ht="15">
      <c r="A59" s="558"/>
      <c r="B59" s="556"/>
      <c r="C59" s="556"/>
      <c r="D59" s="558"/>
      <c r="E59" s="556"/>
      <c r="F59" s="559"/>
      <c r="G59" s="560"/>
    </row>
    <row r="60" spans="1:7" ht="15">
      <c r="B60" s="556"/>
      <c r="C60" s="556" t="s">
        <v>792</v>
      </c>
      <c r="D60" s="558"/>
      <c r="E60" s="556"/>
      <c r="F60" s="559"/>
      <c r="G60" s="560"/>
    </row>
    <row r="62" spans="1:7">
      <c r="A62" s="553">
        <v>1</v>
      </c>
      <c r="C62" s="1" t="s">
        <v>732</v>
      </c>
    </row>
    <row r="63" spans="1:7">
      <c r="C63" s="1" t="s">
        <v>733</v>
      </c>
    </row>
    <row r="64" spans="1:7">
      <c r="C64" s="1" t="s">
        <v>734</v>
      </c>
    </row>
    <row r="65" spans="1:7">
      <c r="C65" s="1" t="s">
        <v>124</v>
      </c>
      <c r="D65" s="576">
        <v>620</v>
      </c>
      <c r="G65" s="555">
        <f>D65*F65</f>
        <v>0</v>
      </c>
    </row>
    <row r="67" spans="1:7">
      <c r="A67" s="553">
        <v>2</v>
      </c>
      <c r="B67" s="577"/>
      <c r="C67" s="577" t="s">
        <v>793</v>
      </c>
      <c r="E67" s="577"/>
      <c r="F67" s="577"/>
      <c r="G67" s="577"/>
    </row>
    <row r="68" spans="1:7">
      <c r="B68" s="577"/>
      <c r="C68" s="577" t="s">
        <v>794</v>
      </c>
      <c r="E68" s="577"/>
      <c r="F68" s="577"/>
      <c r="G68" s="577"/>
    </row>
    <row r="69" spans="1:7">
      <c r="B69" s="577"/>
      <c r="C69" s="578" t="s">
        <v>795</v>
      </c>
      <c r="D69" s="579"/>
      <c r="E69" s="578"/>
      <c r="F69" s="577"/>
      <c r="G69" s="577"/>
    </row>
    <row r="70" spans="1:7">
      <c r="B70" s="577"/>
      <c r="C70" s="577" t="s">
        <v>796</v>
      </c>
      <c r="E70" s="577"/>
      <c r="F70" s="577"/>
      <c r="G70" s="577"/>
    </row>
    <row r="71" spans="1:7">
      <c r="B71" s="577"/>
      <c r="C71" s="577" t="s">
        <v>797</v>
      </c>
      <c r="E71" s="577"/>
      <c r="F71" s="577"/>
      <c r="G71" s="577"/>
    </row>
    <row r="72" spans="1:7">
      <c r="B72" s="577"/>
      <c r="C72" s="577" t="s">
        <v>741</v>
      </c>
      <c r="E72" s="577"/>
      <c r="F72" s="577"/>
      <c r="G72" s="577"/>
    </row>
    <row r="73" spans="1:7">
      <c r="B73" s="577"/>
      <c r="C73" s="577" t="s">
        <v>742</v>
      </c>
      <c r="E73" s="577"/>
      <c r="F73" s="577"/>
      <c r="G73" s="577"/>
    </row>
    <row r="74" spans="1:7">
      <c r="B74" s="577"/>
      <c r="C74" s="577" t="s">
        <v>124</v>
      </c>
      <c r="D74" s="576">
        <v>310</v>
      </c>
      <c r="E74" s="577"/>
      <c r="F74" s="580"/>
      <c r="G74" s="555">
        <f>D74*F74</f>
        <v>0</v>
      </c>
    </row>
    <row r="76" spans="1:7">
      <c r="A76" s="553">
        <v>3</v>
      </c>
      <c r="B76" s="577"/>
      <c r="C76" s="577" t="s">
        <v>793</v>
      </c>
      <c r="E76" s="577"/>
      <c r="F76" s="577"/>
      <c r="G76" s="577"/>
    </row>
    <row r="77" spans="1:7">
      <c r="B77" s="577"/>
      <c r="C77" s="577" t="s">
        <v>794</v>
      </c>
      <c r="E77" s="577"/>
      <c r="F77" s="577"/>
      <c r="G77" s="577"/>
    </row>
    <row r="78" spans="1:7">
      <c r="B78" s="577"/>
      <c r="C78" s="577" t="s">
        <v>796</v>
      </c>
      <c r="E78" s="577"/>
      <c r="F78" s="577"/>
      <c r="G78" s="577"/>
    </row>
    <row r="79" spans="1:7">
      <c r="B79" s="577"/>
      <c r="C79" s="577" t="s">
        <v>797</v>
      </c>
      <c r="E79" s="577"/>
      <c r="F79" s="577"/>
      <c r="G79" s="577"/>
    </row>
    <row r="80" spans="1:7">
      <c r="B80" s="577"/>
      <c r="C80" s="577" t="s">
        <v>741</v>
      </c>
      <c r="E80" s="577"/>
      <c r="F80" s="577"/>
      <c r="G80" s="577"/>
    </row>
    <row r="81" spans="1:7">
      <c r="B81" s="577"/>
      <c r="C81" s="577" t="s">
        <v>742</v>
      </c>
      <c r="E81" s="577"/>
      <c r="F81" s="577"/>
      <c r="G81" s="577"/>
    </row>
    <row r="82" spans="1:7">
      <c r="B82" s="577"/>
      <c r="C82" s="577" t="s">
        <v>124</v>
      </c>
      <c r="D82" s="576">
        <v>243</v>
      </c>
      <c r="E82" s="577"/>
      <c r="F82" s="580"/>
      <c r="G82" s="555">
        <f>D82*F82</f>
        <v>0</v>
      </c>
    </row>
    <row r="84" spans="1:7">
      <c r="A84" s="553">
        <v>4</v>
      </c>
      <c r="B84" s="577"/>
      <c r="C84" s="577" t="s">
        <v>793</v>
      </c>
      <c r="E84" s="577"/>
      <c r="F84" s="577"/>
      <c r="G84" s="577"/>
    </row>
    <row r="85" spans="1:7">
      <c r="B85" s="577"/>
      <c r="C85" s="577" t="s">
        <v>745</v>
      </c>
      <c r="E85" s="577"/>
      <c r="F85" s="577"/>
      <c r="G85" s="577"/>
    </row>
    <row r="86" spans="1:7">
      <c r="B86" s="577"/>
      <c r="C86" s="577" t="s">
        <v>796</v>
      </c>
      <c r="E86" s="577"/>
      <c r="F86" s="577"/>
      <c r="G86" s="577"/>
    </row>
    <row r="87" spans="1:7">
      <c r="B87" s="577"/>
      <c r="C87" s="577" t="s">
        <v>797</v>
      </c>
      <c r="E87" s="577"/>
      <c r="F87" s="577"/>
      <c r="G87" s="577"/>
    </row>
    <row r="88" spans="1:7">
      <c r="B88" s="577"/>
      <c r="C88" s="577" t="s">
        <v>798</v>
      </c>
      <c r="E88" s="577"/>
      <c r="F88" s="577"/>
      <c r="G88" s="577"/>
    </row>
    <row r="89" spans="1:7">
      <c r="B89" s="577"/>
      <c r="C89" s="577" t="s">
        <v>742</v>
      </c>
      <c r="E89" s="577"/>
      <c r="F89" s="577"/>
      <c r="G89" s="577"/>
    </row>
    <row r="90" spans="1:7">
      <c r="B90" s="577"/>
      <c r="C90" s="577" t="s">
        <v>124</v>
      </c>
      <c r="D90" s="576">
        <v>69</v>
      </c>
      <c r="E90" s="577"/>
      <c r="F90" s="580"/>
      <c r="G90" s="555">
        <f>D90*F90</f>
        <v>0</v>
      </c>
    </row>
    <row r="91" spans="1:7">
      <c r="A91" s="577"/>
      <c r="B91" s="577"/>
      <c r="C91" s="577"/>
      <c r="D91" s="576"/>
      <c r="E91" s="577"/>
      <c r="F91" s="577"/>
      <c r="G91" s="581"/>
    </row>
    <row r="92" spans="1:7">
      <c r="A92" s="553">
        <v>5</v>
      </c>
      <c r="B92" s="577"/>
      <c r="C92" s="577" t="s">
        <v>799</v>
      </c>
      <c r="D92" s="576"/>
      <c r="E92" s="577"/>
      <c r="F92" s="577"/>
      <c r="G92" s="575"/>
    </row>
    <row r="93" spans="1:7">
      <c r="B93" s="577"/>
      <c r="C93" s="577" t="s">
        <v>800</v>
      </c>
      <c r="D93" s="576"/>
      <c r="E93" s="577"/>
      <c r="F93" s="577"/>
      <c r="G93" s="575"/>
    </row>
    <row r="94" spans="1:7">
      <c r="A94" s="577"/>
      <c r="B94" s="577"/>
      <c r="C94" s="577" t="s">
        <v>124</v>
      </c>
      <c r="D94" s="576">
        <v>620</v>
      </c>
      <c r="E94" s="577"/>
      <c r="F94" s="577"/>
      <c r="G94" s="581">
        <f>D94*F94</f>
        <v>0</v>
      </c>
    </row>
    <row r="95" spans="1:7">
      <c r="B95" s="577"/>
      <c r="C95" s="577"/>
      <c r="D95" s="576"/>
      <c r="E95" s="577"/>
      <c r="F95" s="582"/>
      <c r="G95" s="581"/>
    </row>
    <row r="96" spans="1:7">
      <c r="A96" s="553">
        <v>6</v>
      </c>
      <c r="B96" s="577"/>
      <c r="C96" s="577" t="s">
        <v>747</v>
      </c>
      <c r="D96" s="576"/>
      <c r="E96" s="577"/>
      <c r="F96" s="577"/>
      <c r="G96" s="575"/>
    </row>
    <row r="97" spans="1:7">
      <c r="B97" s="577"/>
      <c r="C97" s="577" t="s">
        <v>748</v>
      </c>
      <c r="D97" s="576"/>
      <c r="E97" s="577"/>
      <c r="F97" s="577"/>
      <c r="G97" s="575"/>
    </row>
    <row r="98" spans="1:7">
      <c r="A98" s="577"/>
      <c r="B98" s="577"/>
      <c r="C98" s="577" t="s">
        <v>587</v>
      </c>
      <c r="D98" s="576">
        <v>5.9</v>
      </c>
      <c r="E98" s="577"/>
      <c r="F98" s="577"/>
      <c r="G98" s="581">
        <f>D98*F98</f>
        <v>0</v>
      </c>
    </row>
    <row r="99" spans="1:7">
      <c r="B99" s="577"/>
      <c r="C99" s="577"/>
      <c r="E99" s="577"/>
      <c r="F99" s="577"/>
      <c r="G99" s="577"/>
    </row>
    <row r="100" spans="1:7">
      <c r="A100" s="553">
        <v>7</v>
      </c>
      <c r="B100" s="577"/>
      <c r="C100" s="577" t="s">
        <v>801</v>
      </c>
      <c r="D100" s="576"/>
      <c r="E100" s="577"/>
      <c r="F100" s="577"/>
      <c r="G100" s="577"/>
    </row>
    <row r="101" spans="1:7">
      <c r="B101" s="577"/>
      <c r="C101" s="577" t="s">
        <v>802</v>
      </c>
      <c r="D101" s="576"/>
      <c r="E101" s="577"/>
      <c r="F101" s="577"/>
      <c r="G101" s="577"/>
    </row>
    <row r="102" spans="1:7">
      <c r="B102" s="577"/>
      <c r="C102" s="577" t="s">
        <v>803</v>
      </c>
      <c r="D102" s="576"/>
      <c r="E102" s="577"/>
      <c r="F102" s="577"/>
      <c r="G102" s="577"/>
    </row>
    <row r="103" spans="1:7">
      <c r="B103" s="577"/>
      <c r="C103" s="577" t="s">
        <v>804</v>
      </c>
      <c r="D103" s="576"/>
      <c r="E103" s="577"/>
      <c r="F103" s="577"/>
      <c r="G103" s="577"/>
    </row>
    <row r="104" spans="1:7">
      <c r="B104" s="577"/>
      <c r="C104" s="577" t="s">
        <v>805</v>
      </c>
      <c r="D104" s="576"/>
      <c r="E104" s="577"/>
      <c r="F104" s="577"/>
      <c r="G104" s="577"/>
    </row>
    <row r="105" spans="1:7">
      <c r="B105" s="577"/>
      <c r="C105" s="577" t="s">
        <v>4</v>
      </c>
      <c r="D105" s="576">
        <v>1</v>
      </c>
      <c r="E105" s="577"/>
      <c r="F105" s="582"/>
      <c r="G105" s="581">
        <f>D105*F105</f>
        <v>0</v>
      </c>
    </row>
    <row r="106" spans="1:7">
      <c r="B106" s="577"/>
      <c r="C106" s="577"/>
      <c r="E106" s="577"/>
      <c r="F106" s="577"/>
      <c r="G106" s="577"/>
    </row>
    <row r="107" spans="1:7">
      <c r="A107" s="553">
        <v>8</v>
      </c>
      <c r="B107" s="577"/>
      <c r="C107" s="577" t="s">
        <v>801</v>
      </c>
      <c r="D107" s="576"/>
      <c r="E107" s="577"/>
      <c r="F107" s="577"/>
      <c r="G107" s="577"/>
    </row>
    <row r="108" spans="1:7">
      <c r="B108" s="577"/>
      <c r="C108" s="577" t="s">
        <v>802</v>
      </c>
      <c r="D108" s="576"/>
      <c r="E108" s="577"/>
      <c r="F108" s="577"/>
      <c r="G108" s="577"/>
    </row>
    <row r="109" spans="1:7">
      <c r="B109" s="577"/>
      <c r="C109" s="577" t="s">
        <v>803</v>
      </c>
      <c r="D109" s="576"/>
      <c r="E109" s="577"/>
      <c r="F109" s="577"/>
      <c r="G109" s="577"/>
    </row>
    <row r="110" spans="1:7">
      <c r="B110" s="577"/>
      <c r="C110" s="577" t="s">
        <v>804</v>
      </c>
      <c r="D110" s="576"/>
      <c r="E110" s="577"/>
      <c r="F110" s="577"/>
      <c r="G110" s="577"/>
    </row>
    <row r="111" spans="1:7">
      <c r="B111" s="577"/>
      <c r="C111" s="577" t="s">
        <v>806</v>
      </c>
      <c r="D111" s="576"/>
      <c r="E111" s="577"/>
      <c r="F111" s="577"/>
      <c r="G111" s="577"/>
    </row>
    <row r="112" spans="1:7">
      <c r="B112" s="577"/>
      <c r="C112" s="577" t="s">
        <v>4</v>
      </c>
      <c r="D112" s="576">
        <v>1</v>
      </c>
      <c r="E112" s="577"/>
      <c r="F112" s="582"/>
      <c r="G112" s="581">
        <f>D112*F112</f>
        <v>0</v>
      </c>
    </row>
    <row r="113" spans="1:7">
      <c r="B113" s="577"/>
      <c r="C113" s="577"/>
      <c r="D113" s="576"/>
      <c r="E113" s="577"/>
      <c r="F113" s="582"/>
      <c r="G113" s="581"/>
    </row>
    <row r="114" spans="1:7">
      <c r="A114" s="553">
        <v>9</v>
      </c>
      <c r="B114" s="577"/>
      <c r="C114" s="577" t="s">
        <v>807</v>
      </c>
      <c r="E114" s="577"/>
      <c r="F114" s="577"/>
      <c r="G114" s="577"/>
    </row>
    <row r="115" spans="1:7">
      <c r="B115" s="577"/>
      <c r="C115" s="577" t="s">
        <v>808</v>
      </c>
      <c r="E115" s="577"/>
      <c r="F115" s="577"/>
      <c r="G115" s="577"/>
    </row>
    <row r="116" spans="1:7">
      <c r="B116" s="577"/>
      <c r="C116" s="577" t="s">
        <v>124</v>
      </c>
      <c r="D116" s="553">
        <v>651</v>
      </c>
      <c r="E116" s="577"/>
      <c r="F116" s="577"/>
      <c r="G116" s="581">
        <f>D116*F116</f>
        <v>0</v>
      </c>
    </row>
    <row r="117" spans="1:7">
      <c r="B117" s="577"/>
      <c r="C117" s="577"/>
      <c r="E117" s="577"/>
      <c r="F117" s="577"/>
      <c r="G117" s="577"/>
    </row>
    <row r="118" spans="1:7">
      <c r="A118" s="553">
        <v>10</v>
      </c>
      <c r="B118" s="577"/>
      <c r="C118" s="577" t="s">
        <v>809</v>
      </c>
      <c r="E118" s="577"/>
      <c r="F118" s="577"/>
      <c r="G118" s="575"/>
    </row>
    <row r="119" spans="1:7">
      <c r="B119" s="577"/>
      <c r="C119" s="577" t="s">
        <v>810</v>
      </c>
      <c r="E119" s="577"/>
      <c r="F119" s="577"/>
      <c r="G119" s="575"/>
    </row>
    <row r="120" spans="1:7">
      <c r="B120" s="577"/>
      <c r="C120" s="577" t="s">
        <v>811</v>
      </c>
      <c r="E120" s="577"/>
      <c r="F120" s="582"/>
      <c r="G120" s="581"/>
    </row>
    <row r="121" spans="1:7">
      <c r="B121" s="577"/>
      <c r="C121" s="577" t="s">
        <v>124</v>
      </c>
      <c r="D121" s="553">
        <v>10</v>
      </c>
      <c r="E121" s="577"/>
      <c r="F121" s="582"/>
      <c r="G121" s="581">
        <f>D121*F121</f>
        <v>0</v>
      </c>
    </row>
    <row r="122" spans="1:7">
      <c r="B122" s="577"/>
      <c r="C122" s="577"/>
      <c r="E122" s="577"/>
      <c r="F122" s="577"/>
      <c r="G122" s="577"/>
    </row>
    <row r="123" spans="1:7">
      <c r="A123" s="553">
        <v>11</v>
      </c>
      <c r="C123" s="577" t="s">
        <v>812</v>
      </c>
    </row>
    <row r="124" spans="1:7">
      <c r="C124" s="577" t="s">
        <v>813</v>
      </c>
    </row>
    <row r="125" spans="1:7">
      <c r="C125" s="1" t="s">
        <v>587</v>
      </c>
      <c r="D125" s="553">
        <v>335</v>
      </c>
      <c r="G125" s="555">
        <f>D125*F125</f>
        <v>0</v>
      </c>
    </row>
    <row r="126" spans="1:7" ht="15" thickBot="1">
      <c r="A126" s="549"/>
      <c r="B126" s="550"/>
      <c r="C126" s="550"/>
      <c r="D126" s="549"/>
      <c r="E126" s="550"/>
      <c r="F126" s="551"/>
      <c r="G126" s="552"/>
    </row>
    <row r="127" spans="1:7" ht="15.75" thickTop="1">
      <c r="B127" s="556"/>
      <c r="C127" s="556" t="s">
        <v>144</v>
      </c>
      <c r="D127" s="558"/>
      <c r="E127" s="556"/>
      <c r="F127" s="559"/>
      <c r="G127" s="560">
        <f>SUM(G62:G125)</f>
        <v>0</v>
      </c>
    </row>
    <row r="128" spans="1:7" ht="15">
      <c r="B128" s="556"/>
      <c r="C128" s="556"/>
      <c r="D128" s="558"/>
      <c r="E128" s="556"/>
      <c r="F128" s="559"/>
      <c r="G128" s="560"/>
    </row>
    <row r="130" spans="1:7" ht="15">
      <c r="B130" s="556"/>
      <c r="C130" s="556" t="s">
        <v>783</v>
      </c>
      <c r="D130" s="558"/>
      <c r="E130" s="556"/>
      <c r="F130" s="559"/>
      <c r="G130" s="560"/>
    </row>
    <row r="132" spans="1:7">
      <c r="A132" s="553">
        <v>1</v>
      </c>
      <c r="B132" s="577"/>
      <c r="C132" s="577" t="s">
        <v>814</v>
      </c>
      <c r="D132" s="576"/>
      <c r="E132" s="577"/>
      <c r="F132" s="583"/>
      <c r="G132" s="583"/>
    </row>
    <row r="133" spans="1:7">
      <c r="B133" s="577"/>
      <c r="C133" s="577" t="s">
        <v>4</v>
      </c>
      <c r="D133" s="576">
        <v>2</v>
      </c>
      <c r="E133" s="577"/>
      <c r="F133" s="583"/>
      <c r="G133" s="555">
        <f>D133*F133</f>
        <v>0</v>
      </c>
    </row>
    <row r="135" spans="1:7">
      <c r="A135" s="553">
        <v>2</v>
      </c>
      <c r="C135" s="1" t="s">
        <v>815</v>
      </c>
    </row>
    <row r="136" spans="1:7">
      <c r="C136" s="1" t="s">
        <v>267</v>
      </c>
      <c r="D136" s="553">
        <v>40</v>
      </c>
      <c r="F136" s="582"/>
      <c r="G136" s="555">
        <f>D136*F136</f>
        <v>0</v>
      </c>
    </row>
    <row r="137" spans="1:7" ht="15" thickBot="1">
      <c r="A137" s="549"/>
      <c r="B137" s="550"/>
      <c r="C137" s="550"/>
      <c r="D137" s="549"/>
      <c r="E137" s="550"/>
      <c r="F137" s="551"/>
      <c r="G137" s="552"/>
    </row>
    <row r="138" spans="1:7" ht="15.75" thickTop="1">
      <c r="B138" s="556"/>
      <c r="C138" s="556" t="s">
        <v>144</v>
      </c>
      <c r="D138" s="558"/>
      <c r="E138" s="556"/>
      <c r="F138" s="559"/>
      <c r="G138" s="560">
        <f>SUM(G133:G136)</f>
        <v>0</v>
      </c>
    </row>
    <row r="141" spans="1:7" ht="15">
      <c r="A141" s="558"/>
      <c r="B141" s="556"/>
      <c r="C141" s="556" t="s">
        <v>784</v>
      </c>
      <c r="D141" s="558"/>
      <c r="E141" s="556"/>
      <c r="F141" s="559"/>
      <c r="G141" s="560"/>
    </row>
    <row r="143" spans="1:7">
      <c r="A143" s="553">
        <v>1</v>
      </c>
      <c r="C143" s="1" t="s">
        <v>816</v>
      </c>
    </row>
    <row r="144" spans="1:7">
      <c r="C144" s="1" t="s">
        <v>4</v>
      </c>
      <c r="D144" s="553">
        <v>1</v>
      </c>
      <c r="G144" s="555">
        <f>D144*F144</f>
        <v>0</v>
      </c>
    </row>
    <row r="146" spans="1:7">
      <c r="A146" s="553">
        <v>2</v>
      </c>
      <c r="C146" s="1" t="s">
        <v>817</v>
      </c>
    </row>
    <row r="147" spans="1:7">
      <c r="C147" s="1" t="s">
        <v>818</v>
      </c>
    </row>
    <row r="148" spans="1:7">
      <c r="C148" s="1" t="s">
        <v>4</v>
      </c>
      <c r="D148" s="553">
        <v>1</v>
      </c>
      <c r="G148" s="555">
        <f>D148*F148</f>
        <v>0</v>
      </c>
    </row>
    <row r="150" spans="1:7">
      <c r="A150" s="553">
        <v>3</v>
      </c>
      <c r="C150" s="1" t="s">
        <v>819</v>
      </c>
    </row>
    <row r="151" spans="1:7">
      <c r="C151" s="1" t="s">
        <v>336</v>
      </c>
      <c r="D151" s="553">
        <v>16</v>
      </c>
      <c r="G151" s="555">
        <f>D151*F151</f>
        <v>0</v>
      </c>
    </row>
    <row r="153" spans="1:7" s="607" customFormat="1">
      <c r="A153" s="605">
        <v>4</v>
      </c>
      <c r="B153" s="606"/>
      <c r="C153" s="606" t="s">
        <v>820</v>
      </c>
      <c r="D153" s="605"/>
      <c r="E153" s="606"/>
      <c r="F153" s="554"/>
      <c r="G153" s="555"/>
    </row>
    <row r="154" spans="1:7" s="607" customFormat="1">
      <c r="A154" s="605"/>
      <c r="B154" s="606"/>
      <c r="C154" s="606" t="s">
        <v>4</v>
      </c>
      <c r="D154" s="605">
        <v>1</v>
      </c>
      <c r="E154" s="606"/>
      <c r="F154" s="608"/>
      <c r="G154" s="555">
        <f>D154*F154</f>
        <v>0</v>
      </c>
    </row>
    <row r="155" spans="1:7" s="607" customFormat="1">
      <c r="A155" s="605"/>
      <c r="B155" s="606"/>
      <c r="C155" s="606"/>
      <c r="D155" s="605"/>
      <c r="E155" s="606"/>
      <c r="F155" s="554"/>
      <c r="G155" s="555"/>
    </row>
    <row r="156" spans="1:7" ht="15" thickBot="1">
      <c r="A156" s="549"/>
      <c r="B156" s="550"/>
      <c r="C156" s="550"/>
      <c r="D156" s="549"/>
      <c r="E156" s="550"/>
      <c r="F156" s="551"/>
      <c r="G156" s="552"/>
    </row>
    <row r="157" spans="1:7" ht="15.75" thickTop="1">
      <c r="B157" s="556"/>
      <c r="C157" s="556" t="s">
        <v>144</v>
      </c>
      <c r="D157" s="558"/>
      <c r="E157" s="556"/>
      <c r="F157" s="559"/>
      <c r="G157" s="560">
        <f>SUM(G144:G154)</f>
        <v>0</v>
      </c>
    </row>
    <row r="158" spans="1:7" ht="15">
      <c r="B158" s="556"/>
      <c r="C158" s="556"/>
      <c r="D158" s="558"/>
      <c r="E158" s="556"/>
      <c r="F158" s="559"/>
      <c r="G158" s="560"/>
    </row>
    <row r="159" spans="1:7" ht="15">
      <c r="B159" s="556"/>
      <c r="C159" s="556" t="s">
        <v>785</v>
      </c>
      <c r="D159" s="558"/>
      <c r="E159" s="556"/>
      <c r="F159" s="559"/>
      <c r="G159" s="560"/>
    </row>
    <row r="162" spans="1:7">
      <c r="A162" s="553">
        <v>1</v>
      </c>
      <c r="C162" s="1" t="s">
        <v>821</v>
      </c>
    </row>
    <row r="164" spans="1:7">
      <c r="C164" s="1" t="s">
        <v>336</v>
      </c>
      <c r="D164" s="553">
        <v>24</v>
      </c>
      <c r="G164" s="555">
        <f>D164*F164</f>
        <v>0</v>
      </c>
    </row>
    <row r="166" spans="1:7">
      <c r="A166" s="553">
        <v>2</v>
      </c>
      <c r="C166" s="1" t="s">
        <v>822</v>
      </c>
    </row>
    <row r="168" spans="1:7">
      <c r="C168" s="1" t="s">
        <v>4</v>
      </c>
      <c r="D168" s="553">
        <v>1</v>
      </c>
      <c r="G168" s="555">
        <f>D168*F168</f>
        <v>0</v>
      </c>
    </row>
    <row r="169" spans="1:7" ht="15" thickBot="1">
      <c r="A169" s="549"/>
      <c r="B169" s="550"/>
      <c r="C169" s="550"/>
      <c r="D169" s="549"/>
      <c r="E169" s="550"/>
      <c r="F169" s="551"/>
      <c r="G169" s="552"/>
    </row>
    <row r="170" spans="1:7" ht="15.75" thickTop="1">
      <c r="B170" s="556"/>
      <c r="C170" s="556" t="s">
        <v>144</v>
      </c>
      <c r="D170" s="558"/>
      <c r="E170" s="556"/>
      <c r="F170" s="559"/>
      <c r="G170" s="560">
        <f>SUM(G164:G168)</f>
        <v>0</v>
      </c>
    </row>
    <row r="171" spans="1:7">
      <c r="A171" s="1"/>
      <c r="D171" s="1"/>
      <c r="F171" s="1"/>
      <c r="G171" s="575"/>
    </row>
    <row r="172" spans="1:7">
      <c r="A172" s="1"/>
      <c r="D172" s="1"/>
      <c r="F172" s="1"/>
      <c r="G172" s="575"/>
    </row>
    <row r="173" spans="1:7">
      <c r="A173" s="1"/>
      <c r="D173" s="1"/>
      <c r="F173" s="1"/>
      <c r="G173" s="575"/>
    </row>
    <row r="174" spans="1:7">
      <c r="A174" s="1"/>
      <c r="D174" s="1"/>
      <c r="F174" s="1"/>
      <c r="G174" s="575"/>
    </row>
    <row r="175" spans="1:7">
      <c r="A175" s="1"/>
      <c r="D175" s="1"/>
      <c r="F175" s="1"/>
      <c r="G175" s="575"/>
    </row>
    <row r="176" spans="1:7">
      <c r="A176" s="1"/>
      <c r="D176" s="1"/>
      <c r="F176" s="1"/>
      <c r="G176" s="575"/>
    </row>
    <row r="177" spans="1:7">
      <c r="A177" s="1"/>
      <c r="D177" s="1"/>
      <c r="F177" s="1"/>
      <c r="G177" s="575"/>
    </row>
    <row r="178" spans="1:7">
      <c r="A178" s="1"/>
      <c r="D178" s="1"/>
      <c r="F178" s="1"/>
      <c r="G178" s="575"/>
    </row>
    <row r="179" spans="1:7">
      <c r="A179" s="1"/>
      <c r="D179" s="1"/>
      <c r="F179" s="1"/>
      <c r="G179" s="575"/>
    </row>
    <row r="180" spans="1:7">
      <c r="A180" s="1"/>
      <c r="D180" s="1"/>
      <c r="F180" s="1"/>
      <c r="G180" s="575"/>
    </row>
    <row r="181" spans="1:7">
      <c r="A181" s="1"/>
      <c r="D181" s="1"/>
      <c r="F181" s="1"/>
      <c r="G181" s="575"/>
    </row>
    <row r="182" spans="1:7">
      <c r="A182" s="1"/>
      <c r="D182" s="1"/>
      <c r="F182" s="1"/>
      <c r="G182" s="575"/>
    </row>
    <row r="183" spans="1:7">
      <c r="A183" s="1"/>
      <c r="D183" s="1"/>
      <c r="F183" s="1"/>
      <c r="G183" s="575"/>
    </row>
    <row r="184" spans="1:7">
      <c r="A184" s="1"/>
      <c r="D184" s="1"/>
      <c r="F184" s="1"/>
      <c r="G184" s="575"/>
    </row>
    <row r="185" spans="1:7">
      <c r="A185" s="1"/>
      <c r="D185" s="1"/>
      <c r="F185" s="1"/>
      <c r="G185" s="575"/>
    </row>
    <row r="186" spans="1:7">
      <c r="A186" s="1"/>
      <c r="D186" s="1"/>
      <c r="F186" s="1"/>
      <c r="G186" s="575"/>
    </row>
    <row r="187" spans="1:7">
      <c r="A187" s="1"/>
      <c r="D187" s="1"/>
      <c r="F187" s="1"/>
      <c r="G187" s="575"/>
    </row>
    <row r="188" spans="1:7">
      <c r="A188" s="1"/>
      <c r="D188" s="1"/>
      <c r="F188" s="1"/>
      <c r="G188" s="575"/>
    </row>
    <row r="189" spans="1:7">
      <c r="A189" s="1"/>
      <c r="D189" s="1"/>
      <c r="F189" s="1"/>
      <c r="G189" s="575"/>
    </row>
    <row r="190" spans="1:7">
      <c r="A190" s="1"/>
      <c r="D190" s="1"/>
      <c r="F190" s="1"/>
      <c r="G190" s="575"/>
    </row>
    <row r="191" spans="1:7">
      <c r="A191" s="1"/>
      <c r="D191" s="1"/>
      <c r="F191" s="1"/>
      <c r="G191" s="575"/>
    </row>
    <row r="192" spans="1:7">
      <c r="A192" s="1"/>
      <c r="D192" s="1"/>
      <c r="F192" s="1"/>
      <c r="G192" s="575"/>
    </row>
    <row r="193" spans="1:7">
      <c r="A193" s="1"/>
      <c r="D193" s="1"/>
      <c r="F193" s="1"/>
      <c r="G193" s="575"/>
    </row>
    <row r="194" spans="1:7">
      <c r="A194" s="1"/>
      <c r="D194" s="1"/>
      <c r="F194" s="1"/>
      <c r="G194" s="575"/>
    </row>
    <row r="195" spans="1:7">
      <c r="A195" s="1"/>
      <c r="D195" s="1"/>
      <c r="F195" s="1"/>
      <c r="G195" s="575"/>
    </row>
    <row r="196" spans="1:7">
      <c r="A196" s="1"/>
      <c r="D196" s="1"/>
      <c r="F196" s="1"/>
      <c r="G196" s="575"/>
    </row>
    <row r="197" spans="1:7">
      <c r="A197" s="1"/>
      <c r="D197" s="1"/>
      <c r="F197" s="1"/>
      <c r="G197" s="575"/>
    </row>
    <row r="198" spans="1:7">
      <c r="A198" s="1"/>
      <c r="D198" s="1"/>
      <c r="F198" s="1"/>
      <c r="G198" s="575"/>
    </row>
    <row r="199" spans="1:7">
      <c r="A199" s="1"/>
      <c r="D199" s="1"/>
      <c r="F199" s="1"/>
      <c r="G199" s="575"/>
    </row>
    <row r="200" spans="1:7">
      <c r="A200" s="1"/>
      <c r="D200" s="1"/>
      <c r="F200" s="1"/>
      <c r="G200" s="575"/>
    </row>
    <row r="201" spans="1:7">
      <c r="A201" s="1"/>
      <c r="D201" s="1"/>
      <c r="F201" s="1"/>
      <c r="G201" s="575"/>
    </row>
    <row r="202" spans="1:7">
      <c r="A202" s="1"/>
      <c r="D202" s="1"/>
      <c r="F202" s="1"/>
      <c r="G202" s="575"/>
    </row>
    <row r="203" spans="1:7">
      <c r="A203" s="1"/>
      <c r="D203" s="1"/>
      <c r="F203" s="1"/>
      <c r="G203" s="575"/>
    </row>
    <row r="204" spans="1:7">
      <c r="A204" s="1"/>
      <c r="D204" s="1"/>
      <c r="F204" s="1"/>
      <c r="G204" s="575"/>
    </row>
    <row r="205" spans="1:7">
      <c r="A205" s="1"/>
      <c r="D205" s="1"/>
      <c r="F205" s="1"/>
      <c r="G205" s="575"/>
    </row>
    <row r="206" spans="1:7">
      <c r="A206" s="1"/>
      <c r="D206" s="1"/>
      <c r="F206" s="1"/>
      <c r="G206" s="575"/>
    </row>
    <row r="207" spans="1:7">
      <c r="A207" s="1"/>
      <c r="D207" s="1"/>
      <c r="F207" s="1"/>
      <c r="G207" s="575"/>
    </row>
    <row r="208" spans="1:7">
      <c r="A208" s="1"/>
      <c r="D208" s="1"/>
      <c r="F208" s="1"/>
      <c r="G208" s="575"/>
    </row>
    <row r="209" spans="1:7">
      <c r="A209" s="1"/>
      <c r="D209" s="1"/>
      <c r="F209" s="1"/>
      <c r="G209" s="575"/>
    </row>
    <row r="210" spans="1:7">
      <c r="A210" s="1"/>
      <c r="D210" s="1"/>
      <c r="F210" s="1"/>
      <c r="G210" s="575"/>
    </row>
    <row r="211" spans="1:7">
      <c r="A211" s="1"/>
      <c r="D211" s="1"/>
      <c r="F211" s="1"/>
      <c r="G211" s="575"/>
    </row>
    <row r="212" spans="1:7">
      <c r="A212" s="1"/>
      <c r="D212" s="1"/>
      <c r="F212" s="1"/>
      <c r="G212" s="575"/>
    </row>
    <row r="213" spans="1:7">
      <c r="A213" s="1"/>
      <c r="D213" s="1"/>
      <c r="F213" s="1"/>
      <c r="G213" s="575"/>
    </row>
    <row r="214" spans="1:7">
      <c r="A214" s="1"/>
      <c r="D214" s="1"/>
      <c r="F214" s="1"/>
      <c r="G214" s="575"/>
    </row>
    <row r="215" spans="1:7">
      <c r="A215" s="1"/>
      <c r="D215" s="1"/>
      <c r="F215" s="1"/>
      <c r="G215" s="575"/>
    </row>
    <row r="216" spans="1:7">
      <c r="A216" s="1"/>
      <c r="D216" s="1"/>
      <c r="F216" s="1"/>
      <c r="G216" s="575"/>
    </row>
    <row r="217" spans="1:7">
      <c r="A217" s="1"/>
      <c r="D217" s="1"/>
      <c r="F217" s="1"/>
      <c r="G217" s="575"/>
    </row>
    <row r="218" spans="1:7">
      <c r="A218" s="1"/>
      <c r="D218" s="1"/>
      <c r="F218" s="1"/>
      <c r="G218" s="575"/>
    </row>
    <row r="219" spans="1:7">
      <c r="A219" s="1"/>
      <c r="D219" s="1"/>
      <c r="F219" s="1"/>
      <c r="G219" s="575"/>
    </row>
    <row r="220" spans="1:7">
      <c r="A220" s="1"/>
      <c r="D220" s="1"/>
      <c r="F220" s="1"/>
      <c r="G220" s="575"/>
    </row>
    <row r="221" spans="1:7">
      <c r="A221" s="1"/>
      <c r="D221" s="1"/>
      <c r="F221" s="1"/>
      <c r="G221" s="575"/>
    </row>
    <row r="222" spans="1:7">
      <c r="A222" s="1"/>
      <c r="D222" s="1"/>
      <c r="F222" s="1"/>
      <c r="G222" s="575"/>
    </row>
    <row r="223" spans="1:7">
      <c r="A223" s="1"/>
      <c r="D223" s="1"/>
      <c r="F223" s="1"/>
      <c r="G223" s="575"/>
    </row>
    <row r="224" spans="1:7">
      <c r="A224" s="1"/>
      <c r="D224" s="1"/>
      <c r="F224" s="1"/>
      <c r="G224" s="575"/>
    </row>
    <row r="225" spans="1:7">
      <c r="A225" s="1"/>
      <c r="D225" s="1"/>
      <c r="F225" s="1"/>
      <c r="G225" s="575"/>
    </row>
    <row r="226" spans="1:7">
      <c r="A226" s="1"/>
      <c r="D226" s="1"/>
      <c r="F226" s="1"/>
      <c r="G226" s="575"/>
    </row>
    <row r="227" spans="1:7">
      <c r="A227" s="1"/>
      <c r="D227" s="1"/>
      <c r="F227" s="1"/>
      <c r="G227" s="575"/>
    </row>
    <row r="228" spans="1:7">
      <c r="A228" s="1"/>
      <c r="D228" s="1"/>
      <c r="F228" s="1"/>
      <c r="G228" s="575"/>
    </row>
    <row r="229" spans="1:7">
      <c r="A229" s="1"/>
      <c r="D229" s="1"/>
      <c r="F229" s="1"/>
      <c r="G229" s="575"/>
    </row>
    <row r="230" spans="1:7">
      <c r="A230" s="1"/>
      <c r="D230" s="1"/>
      <c r="F230" s="1"/>
      <c r="G230" s="575"/>
    </row>
    <row r="231" spans="1:7">
      <c r="A231" s="1"/>
      <c r="D231" s="1"/>
      <c r="F231" s="1"/>
      <c r="G231" s="575"/>
    </row>
    <row r="232" spans="1:7">
      <c r="A232" s="1"/>
      <c r="D232" s="1"/>
      <c r="F232" s="1"/>
      <c r="G232" s="575"/>
    </row>
    <row r="233" spans="1:7">
      <c r="A233" s="1"/>
      <c r="D233" s="1"/>
      <c r="F233" s="1"/>
      <c r="G233" s="575"/>
    </row>
    <row r="234" spans="1:7">
      <c r="A234" s="1"/>
      <c r="D234" s="1"/>
      <c r="F234" s="1"/>
      <c r="G234" s="575"/>
    </row>
    <row r="235" spans="1:7">
      <c r="A235" s="1"/>
      <c r="D235" s="1"/>
      <c r="F235" s="1"/>
      <c r="G235" s="575"/>
    </row>
    <row r="236" spans="1:7">
      <c r="A236" s="1"/>
      <c r="D236" s="1"/>
      <c r="F236" s="1"/>
      <c r="G236" s="575"/>
    </row>
    <row r="237" spans="1:7">
      <c r="A237" s="1"/>
      <c r="D237" s="1"/>
      <c r="F237" s="1"/>
      <c r="G237" s="575"/>
    </row>
    <row r="238" spans="1:7">
      <c r="A238" s="1"/>
      <c r="D238" s="1"/>
      <c r="F238" s="1"/>
      <c r="G238" s="575"/>
    </row>
    <row r="239" spans="1:7">
      <c r="A239" s="1"/>
      <c r="D239" s="1"/>
      <c r="F239" s="1"/>
      <c r="G239" s="575"/>
    </row>
    <row r="240" spans="1:7">
      <c r="A240" s="1"/>
      <c r="D240" s="1"/>
      <c r="F240" s="1"/>
      <c r="G240" s="575"/>
    </row>
    <row r="241" spans="1:7">
      <c r="A241" s="1"/>
      <c r="D241" s="1"/>
      <c r="F241" s="1"/>
      <c r="G241" s="575"/>
    </row>
    <row r="242" spans="1:7">
      <c r="A242" s="1"/>
      <c r="D242" s="1"/>
      <c r="F242" s="1"/>
      <c r="G242" s="575"/>
    </row>
    <row r="243" spans="1:7">
      <c r="A243" s="1"/>
      <c r="D243" s="1"/>
      <c r="F243" s="1"/>
      <c r="G243" s="575"/>
    </row>
    <row r="244" spans="1:7">
      <c r="A244" s="1"/>
      <c r="D244" s="1"/>
      <c r="F244" s="1"/>
      <c r="G244" s="575"/>
    </row>
    <row r="245" spans="1:7">
      <c r="A245" s="1"/>
      <c r="D245" s="1"/>
      <c r="F245" s="1"/>
      <c r="G245" s="575"/>
    </row>
    <row r="246" spans="1:7">
      <c r="A246" s="1"/>
      <c r="D246" s="1"/>
      <c r="F246" s="1"/>
      <c r="G246" s="575"/>
    </row>
    <row r="247" spans="1:7">
      <c r="A247" s="1"/>
      <c r="D247" s="1"/>
      <c r="F247" s="1"/>
      <c r="G247" s="575"/>
    </row>
    <row r="248" spans="1:7">
      <c r="A248" s="1"/>
      <c r="D248" s="1"/>
      <c r="F248" s="1"/>
      <c r="G248" s="575"/>
    </row>
    <row r="249" spans="1:7">
      <c r="A249" s="1"/>
      <c r="D249" s="1"/>
      <c r="F249" s="1"/>
      <c r="G249" s="575"/>
    </row>
    <row r="250" spans="1:7">
      <c r="A250" s="1"/>
      <c r="D250" s="1"/>
      <c r="F250" s="1"/>
      <c r="G250" s="575"/>
    </row>
    <row r="251" spans="1:7">
      <c r="A251" s="1"/>
      <c r="D251" s="1"/>
      <c r="F251" s="1"/>
      <c r="G251" s="575"/>
    </row>
    <row r="252" spans="1:7">
      <c r="A252" s="1"/>
      <c r="D252" s="1"/>
      <c r="F252" s="1"/>
      <c r="G252" s="575"/>
    </row>
    <row r="253" spans="1:7">
      <c r="A253" s="1"/>
      <c r="D253" s="1"/>
      <c r="F253" s="1"/>
      <c r="G253" s="575"/>
    </row>
    <row r="254" spans="1:7">
      <c r="A254" s="1"/>
      <c r="D254" s="1"/>
      <c r="F254" s="1"/>
      <c r="G254" s="575"/>
    </row>
    <row r="255" spans="1:7">
      <c r="A255" s="1"/>
      <c r="D255" s="1"/>
      <c r="F255" s="1"/>
      <c r="G255" s="575"/>
    </row>
    <row r="256" spans="1:7">
      <c r="A256" s="1"/>
      <c r="D256" s="1"/>
      <c r="F256" s="1"/>
      <c r="G256" s="575"/>
    </row>
    <row r="257" spans="1:7">
      <c r="A257" s="1"/>
      <c r="D257" s="1"/>
      <c r="F257" s="1"/>
      <c r="G257" s="575"/>
    </row>
    <row r="258" spans="1:7">
      <c r="A258" s="1"/>
      <c r="D258" s="1"/>
      <c r="F258" s="1"/>
      <c r="G258" s="575"/>
    </row>
    <row r="259" spans="1:7">
      <c r="A259" s="1"/>
      <c r="D259" s="1"/>
      <c r="F259" s="1"/>
      <c r="G259" s="575"/>
    </row>
    <row r="260" spans="1:7">
      <c r="A260" s="1"/>
      <c r="D260" s="1"/>
      <c r="F260" s="1"/>
      <c r="G260" s="575"/>
    </row>
    <row r="261" spans="1:7">
      <c r="A261" s="1"/>
      <c r="D261" s="1"/>
      <c r="F261" s="1"/>
      <c r="G261" s="575"/>
    </row>
    <row r="262" spans="1:7">
      <c r="A262" s="1"/>
      <c r="D262" s="1"/>
      <c r="F262" s="1"/>
      <c r="G262" s="575"/>
    </row>
    <row r="263" spans="1:7">
      <c r="A263" s="1"/>
      <c r="D263" s="1"/>
      <c r="F263" s="1"/>
      <c r="G263" s="575"/>
    </row>
    <row r="264" spans="1:7">
      <c r="A264" s="1"/>
      <c r="D264" s="1"/>
      <c r="F264" s="1"/>
      <c r="G264" s="575"/>
    </row>
    <row r="265" spans="1:7">
      <c r="A265" s="1"/>
      <c r="D265" s="1"/>
      <c r="F265" s="1"/>
      <c r="G265" s="575"/>
    </row>
    <row r="266" spans="1:7">
      <c r="A266" s="1"/>
      <c r="D266" s="1"/>
      <c r="F266" s="1"/>
      <c r="G266" s="575"/>
    </row>
    <row r="267" spans="1:7">
      <c r="A267" s="1"/>
      <c r="D267" s="1"/>
      <c r="F267" s="1"/>
      <c r="G267" s="57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249977111117893"/>
  </sheetPr>
  <dimension ref="A1:L695"/>
  <sheetViews>
    <sheetView view="pageBreakPreview" topLeftCell="A7" zoomScale="115" zoomScaleNormal="85" zoomScaleSheetLayoutView="115" workbookViewId="0">
      <selection activeCell="A24" sqref="A24:B24"/>
    </sheetView>
  </sheetViews>
  <sheetFormatPr defaultColWidth="12.7109375" defaultRowHeight="15"/>
  <cols>
    <col min="1" max="1" width="5.7109375" style="148" customWidth="1"/>
    <col min="2" max="2" width="55.7109375" style="149" customWidth="1"/>
    <col min="3" max="3" width="10.42578125" style="68" bestFit="1" customWidth="1"/>
    <col min="4" max="4" width="15.28515625" style="60" customWidth="1"/>
    <col min="5" max="5" width="17.7109375" style="66" customWidth="1"/>
    <col min="6" max="6" width="12.7109375" style="76"/>
    <col min="7" max="7" width="12.7109375" style="26"/>
    <col min="8" max="8" width="12.7109375" style="27"/>
    <col min="9" max="9" width="14.28515625" style="27" customWidth="1"/>
    <col min="10" max="10" width="34.28515625" style="27" customWidth="1"/>
    <col min="11" max="16384" width="12.7109375" style="27"/>
  </cols>
  <sheetData>
    <row r="1" spans="1:7" s="25" customFormat="1" ht="15.75" thickBot="1">
      <c r="A1" s="629" t="s">
        <v>56</v>
      </c>
      <c r="B1" s="630"/>
      <c r="C1" s="630"/>
      <c r="D1" s="630"/>
      <c r="E1" s="23"/>
      <c r="F1" s="190"/>
      <c r="G1" s="24"/>
    </row>
    <row r="2" spans="1:7" ht="102" customHeight="1">
      <c r="A2" s="631" t="s">
        <v>107</v>
      </c>
      <c r="B2" s="631"/>
      <c r="C2" s="631"/>
      <c r="D2" s="631"/>
      <c r="E2" s="631"/>
    </row>
    <row r="3" spans="1:7" s="29" customFormat="1">
      <c r="A3" s="28"/>
      <c r="C3" s="30"/>
      <c r="D3" s="31"/>
      <c r="E3" s="31"/>
    </row>
    <row r="4" spans="1:7" s="47" customFormat="1">
      <c r="A4" s="28" t="s">
        <v>156</v>
      </c>
      <c r="C4" s="191"/>
      <c r="D4" s="192"/>
      <c r="E4" s="192" t="s">
        <v>249</v>
      </c>
    </row>
    <row r="5" spans="1:7" s="47" customFormat="1">
      <c r="A5" s="28"/>
      <c r="C5" s="191"/>
      <c r="D5" s="192"/>
      <c r="E5" s="192"/>
    </row>
    <row r="6" spans="1:7" s="29" customFormat="1" ht="15.75" thickBot="1">
      <c r="A6" s="28"/>
      <c r="C6" s="30"/>
      <c r="D6" s="31"/>
      <c r="E6" s="31"/>
    </row>
    <row r="7" spans="1:7" s="29" customFormat="1" ht="15.75" thickBot="1">
      <c r="A7" s="32" t="s">
        <v>58</v>
      </c>
      <c r="B7" s="33" t="s">
        <v>59</v>
      </c>
      <c r="C7" s="33"/>
      <c r="D7" s="33"/>
      <c r="E7" s="34" t="s">
        <v>60</v>
      </c>
    </row>
    <row r="8" spans="1:7" s="29" customFormat="1">
      <c r="A8" s="28">
        <v>1</v>
      </c>
      <c r="B8" s="29" t="s">
        <v>49</v>
      </c>
      <c r="C8" s="30"/>
      <c r="D8" s="31"/>
      <c r="E8" s="31">
        <f>E111</f>
        <v>5500</v>
      </c>
    </row>
    <row r="9" spans="1:7" s="29" customFormat="1">
      <c r="A9" s="35">
        <v>2</v>
      </c>
      <c r="B9" s="36" t="s">
        <v>35</v>
      </c>
      <c r="C9" s="37"/>
      <c r="D9" s="38"/>
      <c r="E9" s="38">
        <f>E171</f>
        <v>0</v>
      </c>
    </row>
    <row r="10" spans="1:7" s="29" customFormat="1">
      <c r="A10" s="35">
        <v>3</v>
      </c>
      <c r="B10" s="36" t="s">
        <v>21</v>
      </c>
      <c r="C10" s="37"/>
      <c r="D10" s="38"/>
      <c r="E10" s="38">
        <f>E259</f>
        <v>0</v>
      </c>
    </row>
    <row r="11" spans="1:7" s="29" customFormat="1">
      <c r="A11" s="35">
        <v>4</v>
      </c>
      <c r="B11" s="36" t="s">
        <v>157</v>
      </c>
      <c r="C11" s="37"/>
      <c r="D11" s="38"/>
      <c r="E11" s="38">
        <f>E307</f>
        <v>0</v>
      </c>
    </row>
    <row r="12" spans="1:7" s="29" customFormat="1">
      <c r="A12" s="35">
        <v>5</v>
      </c>
      <c r="B12" s="36" t="s">
        <v>61</v>
      </c>
      <c r="C12" s="37"/>
      <c r="D12" s="38"/>
      <c r="E12" s="38">
        <f>E347</f>
        <v>0</v>
      </c>
    </row>
    <row r="13" spans="1:7" s="29" customFormat="1">
      <c r="A13" s="35">
        <v>6</v>
      </c>
      <c r="B13" s="36" t="s">
        <v>63</v>
      </c>
      <c r="C13" s="37"/>
      <c r="D13" s="38"/>
      <c r="E13" s="38">
        <f>E382</f>
        <v>0</v>
      </c>
    </row>
    <row r="14" spans="1:7" s="29" customFormat="1">
      <c r="A14" s="35"/>
      <c r="B14" s="36"/>
      <c r="C14" s="37"/>
      <c r="D14" s="38"/>
      <c r="E14" s="38"/>
    </row>
    <row r="15" spans="1:7" s="29" customFormat="1" ht="15.75" thickBot="1">
      <c r="A15" s="39"/>
      <c r="B15" s="40"/>
      <c r="C15" s="41"/>
      <c r="D15" s="42"/>
      <c r="E15" s="42"/>
    </row>
    <row r="16" spans="1:7" s="47" customFormat="1">
      <c r="A16" s="43"/>
      <c r="B16" s="44" t="s">
        <v>144</v>
      </c>
      <c r="C16" s="45"/>
      <c r="D16" s="46"/>
      <c r="E16" s="46">
        <f>SUM(E8:E15)</f>
        <v>5500</v>
      </c>
    </row>
    <row r="17" spans="1:5" s="29" customFormat="1">
      <c r="A17" s="28"/>
      <c r="C17" s="30"/>
      <c r="D17" s="31"/>
      <c r="E17" s="31"/>
    </row>
    <row r="18" spans="1:5" s="29" customFormat="1">
      <c r="A18" s="193" t="s">
        <v>142</v>
      </c>
      <c r="C18" s="30"/>
      <c r="D18" s="31"/>
      <c r="E18" s="31"/>
    </row>
    <row r="19" spans="1:5" s="29" customFormat="1" ht="42.75">
      <c r="A19" s="158" t="s">
        <v>150</v>
      </c>
      <c r="B19" s="48" t="s">
        <v>96</v>
      </c>
      <c r="C19" s="30"/>
      <c r="D19" s="31"/>
      <c r="E19" s="31"/>
    </row>
    <row r="20" spans="1:5" s="29" customFormat="1" ht="57">
      <c r="A20" s="158" t="s">
        <v>151</v>
      </c>
      <c r="B20" s="48" t="s">
        <v>143</v>
      </c>
      <c r="C20" s="30"/>
      <c r="D20" s="31"/>
      <c r="E20" s="31"/>
    </row>
    <row r="21" spans="1:5" s="29" customFormat="1" ht="57">
      <c r="A21" s="158" t="s">
        <v>152</v>
      </c>
      <c r="B21" s="48" t="s">
        <v>97</v>
      </c>
      <c r="C21" s="30"/>
      <c r="D21" s="31"/>
      <c r="E21" s="31"/>
    </row>
    <row r="22" spans="1:5" s="29" customFormat="1" ht="57">
      <c r="A22" s="158" t="s">
        <v>153</v>
      </c>
      <c r="B22" s="48" t="s">
        <v>98</v>
      </c>
      <c r="C22" s="30"/>
      <c r="D22" s="31"/>
      <c r="E22" s="31"/>
    </row>
    <row r="23" spans="1:5" s="29" customFormat="1" ht="42.75">
      <c r="A23" s="158" t="s">
        <v>154</v>
      </c>
      <c r="B23" s="48" t="s">
        <v>155</v>
      </c>
      <c r="C23" s="30"/>
      <c r="D23" s="31"/>
      <c r="E23" s="31"/>
    </row>
    <row r="24" spans="1:5" s="29" customFormat="1" ht="30.75" customHeight="1">
      <c r="A24" s="158" t="s">
        <v>834</v>
      </c>
      <c r="B24" s="604" t="s">
        <v>836</v>
      </c>
      <c r="C24" s="30"/>
      <c r="D24" s="31"/>
      <c r="E24" s="31"/>
    </row>
    <row r="25" spans="1:5" ht="14.25">
      <c r="A25" s="49"/>
      <c r="B25" s="50"/>
      <c r="C25" s="51"/>
      <c r="D25" s="52"/>
      <c r="E25" s="53"/>
    </row>
    <row r="26" spans="1:5">
      <c r="A26" s="54" t="s">
        <v>55</v>
      </c>
      <c r="B26" s="55" t="s">
        <v>54</v>
      </c>
      <c r="C26" s="56" t="s">
        <v>53</v>
      </c>
      <c r="D26" s="56" t="s">
        <v>52</v>
      </c>
      <c r="E26" s="56" t="s">
        <v>51</v>
      </c>
    </row>
    <row r="27" spans="1:5">
      <c r="A27" s="54"/>
      <c r="B27" s="55" t="s">
        <v>50</v>
      </c>
      <c r="C27" s="56"/>
      <c r="D27" s="56"/>
      <c r="E27" s="56"/>
    </row>
    <row r="28" spans="1:5">
      <c r="A28" s="57">
        <v>1</v>
      </c>
      <c r="B28" s="58" t="s">
        <v>49</v>
      </c>
      <c r="C28" s="59"/>
      <c r="E28" s="61"/>
    </row>
    <row r="29" spans="1:5">
      <c r="A29" s="62"/>
      <c r="B29" s="63"/>
      <c r="C29" s="59"/>
      <c r="E29" s="61"/>
    </row>
    <row r="30" spans="1:5">
      <c r="A30" s="62"/>
      <c r="B30" s="58" t="s">
        <v>48</v>
      </c>
      <c r="C30" s="59"/>
      <c r="E30" s="61"/>
    </row>
    <row r="31" spans="1:5">
      <c r="A31" s="62"/>
      <c r="B31" s="63"/>
      <c r="C31" s="59"/>
      <c r="E31" s="61"/>
    </row>
    <row r="32" spans="1:5">
      <c r="A32" s="64">
        <v>1.01</v>
      </c>
      <c r="B32" s="63" t="s">
        <v>115</v>
      </c>
      <c r="C32" s="59"/>
      <c r="E32" s="61"/>
    </row>
    <row r="33" spans="1:5" ht="28.5">
      <c r="A33" s="62"/>
      <c r="B33" s="63" t="s">
        <v>148</v>
      </c>
      <c r="C33" s="59"/>
      <c r="E33" s="61"/>
    </row>
    <row r="34" spans="1:5">
      <c r="A34" s="62"/>
      <c r="B34" s="63" t="s">
        <v>47</v>
      </c>
      <c r="C34" s="65">
        <v>0.42499999999999999</v>
      </c>
      <c r="E34" s="61">
        <f>C34*D34</f>
        <v>0</v>
      </c>
    </row>
    <row r="36" spans="1:5">
      <c r="A36" s="64">
        <f>MAX(A25:A35)+0.01</f>
        <v>1.02</v>
      </c>
      <c r="B36" s="63" t="s">
        <v>46</v>
      </c>
      <c r="C36" s="59"/>
      <c r="E36" s="61"/>
    </row>
    <row r="37" spans="1:5" ht="28.5">
      <c r="A37" s="62"/>
      <c r="B37" s="63" t="s">
        <v>45</v>
      </c>
      <c r="C37" s="59"/>
      <c r="E37" s="61"/>
    </row>
    <row r="38" spans="1:5">
      <c r="A38" s="62"/>
      <c r="B38" s="63" t="s">
        <v>0</v>
      </c>
      <c r="C38" s="59">
        <v>22</v>
      </c>
      <c r="E38" s="61">
        <f>C38*D38</f>
        <v>0</v>
      </c>
    </row>
    <row r="39" spans="1:5">
      <c r="A39" s="62"/>
      <c r="B39" s="63"/>
      <c r="C39" s="59"/>
      <c r="E39" s="61"/>
    </row>
    <row r="40" spans="1:5">
      <c r="A40" s="62"/>
      <c r="B40" s="58" t="s">
        <v>44</v>
      </c>
      <c r="C40" s="59"/>
    </row>
    <row r="41" spans="1:5">
      <c r="A41" s="62" t="s">
        <v>5</v>
      </c>
      <c r="B41" s="58" t="s">
        <v>43</v>
      </c>
      <c r="C41" s="59"/>
    </row>
    <row r="42" spans="1:5" ht="85.5">
      <c r="A42" s="62"/>
      <c r="B42" s="67" t="s">
        <v>73</v>
      </c>
      <c r="C42" s="59"/>
    </row>
    <row r="43" spans="1:5">
      <c r="A43" s="62"/>
      <c r="B43" s="67"/>
      <c r="C43" s="59"/>
    </row>
    <row r="44" spans="1:5">
      <c r="A44" s="64">
        <f>MAX(A28:A43)+0.01</f>
        <v>1.03</v>
      </c>
      <c r="B44" s="63" t="s">
        <v>82</v>
      </c>
      <c r="C44" s="59"/>
    </row>
    <row r="45" spans="1:5" ht="28.5">
      <c r="A45" s="62"/>
      <c r="B45" s="63" t="s">
        <v>99</v>
      </c>
    </row>
    <row r="46" spans="1:5">
      <c r="A46" s="62"/>
      <c r="B46" s="63" t="s">
        <v>6</v>
      </c>
      <c r="C46" s="59">
        <v>10</v>
      </c>
      <c r="E46" s="61">
        <f>C46*D46</f>
        <v>0</v>
      </c>
    </row>
    <row r="47" spans="1:5">
      <c r="A47" s="62"/>
      <c r="B47" s="63"/>
      <c r="C47" s="59"/>
      <c r="E47" s="61"/>
    </row>
    <row r="48" spans="1:5" s="71" customFormat="1">
      <c r="A48" s="64">
        <f>MAX(A20:A47)+0.01</f>
        <v>1.04</v>
      </c>
      <c r="B48" s="63" t="s">
        <v>2</v>
      </c>
      <c r="C48" s="59"/>
      <c r="D48" s="70"/>
      <c r="E48" s="66"/>
    </row>
    <row r="49" spans="1:9" s="71" customFormat="1" ht="28.5">
      <c r="A49" s="62"/>
      <c r="B49" s="69" t="s">
        <v>163</v>
      </c>
      <c r="C49" s="59"/>
      <c r="D49" s="70"/>
      <c r="E49" s="66"/>
    </row>
    <row r="50" spans="1:9" s="71" customFormat="1">
      <c r="A50" s="62"/>
      <c r="B50" s="63" t="s">
        <v>4</v>
      </c>
      <c r="C50" s="59">
        <v>3</v>
      </c>
      <c r="D50" s="60"/>
      <c r="E50" s="61">
        <f>C50*D50</f>
        <v>0</v>
      </c>
    </row>
    <row r="51" spans="1:9">
      <c r="A51" s="62"/>
      <c r="B51" s="63"/>
      <c r="C51" s="59"/>
      <c r="E51" s="61"/>
    </row>
    <row r="52" spans="1:9">
      <c r="A52" s="64">
        <f>MAX(A35:A51)+0.01</f>
        <v>1.05</v>
      </c>
      <c r="B52" s="63" t="s">
        <v>2</v>
      </c>
      <c r="C52" s="59"/>
    </row>
    <row r="53" spans="1:9">
      <c r="A53" s="62"/>
      <c r="B53" s="63" t="s">
        <v>227</v>
      </c>
      <c r="C53" s="59"/>
    </row>
    <row r="54" spans="1:9" ht="28.5">
      <c r="A54" s="62" t="s">
        <v>5</v>
      </c>
      <c r="B54" s="63" t="s">
        <v>228</v>
      </c>
      <c r="C54" s="59"/>
    </row>
    <row r="55" spans="1:9">
      <c r="A55" s="62"/>
      <c r="B55" s="63" t="s">
        <v>3</v>
      </c>
      <c r="C55" s="59">
        <v>48</v>
      </c>
      <c r="E55" s="61">
        <f>C55*D55</f>
        <v>0</v>
      </c>
    </row>
    <row r="56" spans="1:9">
      <c r="A56" s="62"/>
      <c r="B56" s="63"/>
      <c r="C56" s="59"/>
      <c r="E56" s="61"/>
    </row>
    <row r="57" spans="1:9">
      <c r="A57" s="64">
        <f>MAX(A40:A56)+0.01</f>
        <v>1.06</v>
      </c>
      <c r="B57" s="63" t="s">
        <v>2</v>
      </c>
      <c r="C57" s="59"/>
    </row>
    <row r="58" spans="1:9">
      <c r="A58" s="62"/>
      <c r="B58" s="63" t="s">
        <v>167</v>
      </c>
      <c r="C58" s="59"/>
    </row>
    <row r="59" spans="1:9">
      <c r="A59" s="62" t="s">
        <v>5</v>
      </c>
      <c r="B59" s="63" t="s">
        <v>168</v>
      </c>
      <c r="C59" s="59"/>
    </row>
    <row r="60" spans="1:9">
      <c r="A60" s="62"/>
      <c r="B60" s="63" t="s">
        <v>3</v>
      </c>
      <c r="C60" s="59">
        <v>63</v>
      </c>
      <c r="E60" s="61">
        <f>C60*D60</f>
        <v>0</v>
      </c>
    </row>
    <row r="61" spans="1:9">
      <c r="A61" s="62"/>
      <c r="B61" s="63"/>
      <c r="C61" s="72"/>
      <c r="D61" s="73"/>
      <c r="E61" s="74"/>
      <c r="F61" s="27"/>
      <c r="G61" s="68"/>
      <c r="H61" s="75"/>
      <c r="I61" s="75"/>
    </row>
    <row r="62" spans="1:9">
      <c r="A62" s="64">
        <f>MAX(A27:A60)+0.01</f>
        <v>1.07</v>
      </c>
      <c r="B62" s="63" t="s">
        <v>2</v>
      </c>
      <c r="C62" s="72"/>
      <c r="D62" s="73"/>
      <c r="E62" s="74"/>
      <c r="F62" s="27"/>
      <c r="G62" s="68"/>
      <c r="H62" s="75"/>
      <c r="I62" s="75"/>
    </row>
    <row r="63" spans="1:9">
      <c r="A63" s="62"/>
      <c r="B63" s="63" t="s">
        <v>165</v>
      </c>
      <c r="C63" s="72"/>
      <c r="D63" s="73"/>
      <c r="E63" s="74"/>
      <c r="F63" s="27"/>
      <c r="G63" s="68"/>
      <c r="H63" s="75"/>
      <c r="I63" s="75"/>
    </row>
    <row r="64" spans="1:9">
      <c r="A64" s="62" t="s">
        <v>5</v>
      </c>
      <c r="B64" s="63" t="s">
        <v>226</v>
      </c>
      <c r="C64" s="72"/>
      <c r="D64" s="73"/>
      <c r="E64" s="74"/>
      <c r="F64" s="27"/>
      <c r="G64" s="68"/>
      <c r="H64" s="75"/>
      <c r="I64" s="75"/>
    </row>
    <row r="65" spans="1:9">
      <c r="A65" s="62"/>
      <c r="B65" s="63" t="s">
        <v>124</v>
      </c>
      <c r="C65" s="72">
        <v>116</v>
      </c>
      <c r="D65" s="73"/>
      <c r="E65" s="74">
        <f>C65*D65</f>
        <v>0</v>
      </c>
      <c r="F65" s="27"/>
      <c r="G65" s="68"/>
      <c r="H65" s="75"/>
      <c r="I65" s="75"/>
    </row>
    <row r="66" spans="1:9">
      <c r="A66" s="62"/>
      <c r="B66" s="63"/>
      <c r="C66" s="59"/>
      <c r="E66" s="61"/>
    </row>
    <row r="67" spans="1:9">
      <c r="A67" s="64">
        <f>MAX(A51:A66)+0.01</f>
        <v>1.08</v>
      </c>
      <c r="B67" s="63" t="s">
        <v>40</v>
      </c>
      <c r="C67" s="59"/>
    </row>
    <row r="68" spans="1:9" ht="28.5">
      <c r="A68" s="62"/>
      <c r="B68" s="63" t="s">
        <v>39</v>
      </c>
      <c r="C68" s="59"/>
    </row>
    <row r="69" spans="1:9">
      <c r="A69" s="62" t="s">
        <v>5</v>
      </c>
      <c r="B69" s="63" t="s">
        <v>229</v>
      </c>
      <c r="C69" s="59"/>
    </row>
    <row r="70" spans="1:9">
      <c r="A70" s="62"/>
      <c r="B70" s="63" t="s">
        <v>6</v>
      </c>
      <c r="C70" s="59">
        <v>72.900000000000006</v>
      </c>
      <c r="E70" s="61">
        <f>C70*D70</f>
        <v>0</v>
      </c>
    </row>
    <row r="71" spans="1:9">
      <c r="A71" s="62"/>
      <c r="B71" s="63"/>
      <c r="C71" s="59"/>
      <c r="E71" s="61"/>
    </row>
    <row r="72" spans="1:9">
      <c r="A72" s="64">
        <f>MAX(A57:A71)+0.01</f>
        <v>1.0900000000000001</v>
      </c>
      <c r="B72" s="63" t="s">
        <v>230</v>
      </c>
      <c r="C72" s="59"/>
    </row>
    <row r="73" spans="1:9" ht="28.5">
      <c r="A73" s="62"/>
      <c r="B73" s="63" t="s">
        <v>231</v>
      </c>
      <c r="C73" s="59"/>
    </row>
    <row r="74" spans="1:9" ht="28.5">
      <c r="A74" s="62" t="s">
        <v>5</v>
      </c>
      <c r="B74" s="63" t="s">
        <v>232</v>
      </c>
      <c r="C74" s="59"/>
    </row>
    <row r="75" spans="1:9">
      <c r="A75" s="62"/>
      <c r="B75" s="63" t="s">
        <v>6</v>
      </c>
      <c r="C75" s="59">
        <v>9.3000000000000007</v>
      </c>
      <c r="E75" s="61">
        <f>C75*D75</f>
        <v>0</v>
      </c>
    </row>
    <row r="76" spans="1:9">
      <c r="A76" s="62"/>
      <c r="B76" s="63"/>
      <c r="C76" s="59"/>
      <c r="E76" s="61"/>
    </row>
    <row r="77" spans="1:9">
      <c r="A77" s="64">
        <f>MAX(A61:A75)+0.01</f>
        <v>1.1000000000000001</v>
      </c>
      <c r="B77" s="63" t="s">
        <v>170</v>
      </c>
      <c r="C77" s="72"/>
      <c r="D77" s="73"/>
      <c r="E77" s="74"/>
    </row>
    <row r="78" spans="1:9" ht="28.5">
      <c r="A78" s="62"/>
      <c r="B78" s="77" t="s">
        <v>169</v>
      </c>
      <c r="C78" s="72"/>
      <c r="D78" s="73"/>
      <c r="E78" s="74"/>
    </row>
    <row r="79" spans="1:9">
      <c r="A79" s="62" t="s">
        <v>5</v>
      </c>
      <c r="B79" s="63" t="s">
        <v>77</v>
      </c>
      <c r="C79" s="72"/>
      <c r="D79" s="73"/>
      <c r="E79" s="74"/>
    </row>
    <row r="80" spans="1:9">
      <c r="A80" s="62"/>
      <c r="B80" s="63" t="s">
        <v>6</v>
      </c>
      <c r="C80" s="72">
        <v>2.2999999999999998</v>
      </c>
      <c r="D80" s="73"/>
      <c r="E80" s="74">
        <f>C80*D80</f>
        <v>0</v>
      </c>
    </row>
    <row r="81" spans="1:9">
      <c r="A81" s="62"/>
      <c r="B81" s="63"/>
      <c r="C81" s="72"/>
      <c r="D81" s="73"/>
      <c r="E81" s="74"/>
    </row>
    <row r="82" spans="1:9">
      <c r="A82" s="64">
        <f>MAX(A77:A81)+0.01</f>
        <v>1.1100000000000001</v>
      </c>
      <c r="B82" s="63" t="s">
        <v>100</v>
      </c>
      <c r="C82" s="72"/>
      <c r="D82" s="73"/>
      <c r="E82" s="74"/>
    </row>
    <row r="83" spans="1:9" ht="28.5">
      <c r="A83" s="62"/>
      <c r="B83" s="63" t="s">
        <v>37</v>
      </c>
      <c r="C83" s="72"/>
      <c r="D83" s="73"/>
      <c r="E83" s="74"/>
    </row>
    <row r="84" spans="1:9">
      <c r="A84" s="62"/>
      <c r="B84" s="63" t="s">
        <v>3</v>
      </c>
      <c r="C84" s="72">
        <v>9.5</v>
      </c>
      <c r="D84" s="73"/>
      <c r="E84" s="74">
        <f>C84*D84</f>
        <v>0</v>
      </c>
    </row>
    <row r="85" spans="1:9">
      <c r="A85" s="62"/>
      <c r="B85" s="63"/>
      <c r="C85" s="72"/>
      <c r="D85" s="73"/>
      <c r="E85" s="74"/>
    </row>
    <row r="86" spans="1:9">
      <c r="A86" s="62"/>
      <c r="B86" s="58" t="s">
        <v>101</v>
      </c>
      <c r="C86" s="59"/>
      <c r="E86" s="61"/>
      <c r="H86" s="75"/>
      <c r="I86" s="75"/>
    </row>
    <row r="87" spans="1:9">
      <c r="A87" s="62"/>
      <c r="B87" s="58"/>
      <c r="C87" s="59"/>
      <c r="E87" s="61"/>
      <c r="H87" s="75"/>
      <c r="I87" s="75"/>
    </row>
    <row r="88" spans="1:9">
      <c r="A88" s="64">
        <f>MAX(A77:A87)+0.01</f>
        <v>1.1200000000000001</v>
      </c>
      <c r="B88" s="78" t="s">
        <v>2</v>
      </c>
      <c r="C88" s="59"/>
      <c r="D88" s="79"/>
      <c r="E88" s="80"/>
      <c r="H88" s="75"/>
      <c r="I88" s="75"/>
    </row>
    <row r="89" spans="1:9" ht="28.5">
      <c r="A89" s="81"/>
      <c r="B89" s="78" t="s">
        <v>106</v>
      </c>
      <c r="C89" s="59"/>
      <c r="D89" s="79"/>
      <c r="E89" s="80"/>
      <c r="H89" s="75"/>
      <c r="I89" s="75"/>
    </row>
    <row r="90" spans="1:9">
      <c r="A90" s="81"/>
      <c r="B90" s="78" t="s">
        <v>145</v>
      </c>
      <c r="C90" s="59">
        <v>1</v>
      </c>
      <c r="D90" s="79">
        <v>1500</v>
      </c>
      <c r="E90" s="80">
        <f>C90*D90</f>
        <v>1500</v>
      </c>
      <c r="H90" s="75"/>
      <c r="I90" s="75"/>
    </row>
    <row r="91" spans="1:9" s="71" customFormat="1">
      <c r="A91" s="62"/>
      <c r="B91" s="63"/>
      <c r="C91" s="72"/>
      <c r="D91" s="73"/>
      <c r="E91" s="74"/>
      <c r="F91" s="194"/>
      <c r="G91" s="26"/>
    </row>
    <row r="92" spans="1:9" s="86" customFormat="1">
      <c r="A92" s="82">
        <f>MAX(A75:A91)+0.01</f>
        <v>1.1300000000000001</v>
      </c>
      <c r="B92" s="83" t="s">
        <v>2</v>
      </c>
      <c r="C92" s="72"/>
      <c r="D92" s="84"/>
      <c r="E92" s="85"/>
      <c r="F92" s="194"/>
      <c r="G92" s="26"/>
    </row>
    <row r="93" spans="1:9" s="86" customFormat="1" ht="28.5">
      <c r="A93" s="87"/>
      <c r="B93" s="83" t="s">
        <v>116</v>
      </c>
      <c r="C93" s="72"/>
      <c r="D93" s="84"/>
      <c r="E93" s="85"/>
      <c r="F93" s="194"/>
      <c r="G93" s="26"/>
    </row>
    <row r="94" spans="1:9" s="86" customFormat="1">
      <c r="A94" s="87" t="s">
        <v>5</v>
      </c>
      <c r="B94" s="83" t="s">
        <v>117</v>
      </c>
      <c r="C94" s="72"/>
      <c r="D94" s="84"/>
      <c r="E94" s="85"/>
      <c r="F94" s="194"/>
      <c r="G94" s="26"/>
    </row>
    <row r="95" spans="1:9" s="86" customFormat="1">
      <c r="A95" s="87"/>
      <c r="B95" s="83" t="s">
        <v>0</v>
      </c>
      <c r="C95" s="72">
        <v>4</v>
      </c>
      <c r="D95" s="84"/>
      <c r="E95" s="85">
        <f>C95*D95</f>
        <v>0</v>
      </c>
      <c r="F95" s="194"/>
      <c r="G95" s="26"/>
    </row>
    <row r="96" spans="1:9" s="71" customFormat="1">
      <c r="A96" s="62"/>
      <c r="B96" s="63"/>
      <c r="C96" s="88"/>
      <c r="D96" s="60"/>
      <c r="E96" s="61"/>
    </row>
    <row r="97" spans="1:9" s="91" customFormat="1">
      <c r="A97" s="64">
        <f>MAX(A87:A96)+0.01</f>
        <v>1.1400000000000001</v>
      </c>
      <c r="B97" s="78" t="s">
        <v>2</v>
      </c>
      <c r="C97" s="72"/>
      <c r="D97" s="89"/>
      <c r="E97" s="90"/>
    </row>
    <row r="98" spans="1:9" s="91" customFormat="1" ht="57">
      <c r="A98" s="62"/>
      <c r="B98" s="78" t="s">
        <v>197</v>
      </c>
      <c r="C98" s="72"/>
      <c r="D98" s="89"/>
      <c r="E98" s="90"/>
    </row>
    <row r="99" spans="1:9" s="91" customFormat="1" ht="28.5">
      <c r="A99" s="62"/>
      <c r="B99" s="78" t="s">
        <v>198</v>
      </c>
      <c r="C99" s="72"/>
      <c r="D99" s="89"/>
      <c r="E99" s="90"/>
    </row>
    <row r="100" spans="1:9" s="91" customFormat="1">
      <c r="A100" s="62"/>
      <c r="B100" s="78" t="s">
        <v>6</v>
      </c>
      <c r="C100" s="72">
        <v>40</v>
      </c>
      <c r="D100" s="89"/>
      <c r="E100" s="92">
        <f>C100*D100</f>
        <v>0</v>
      </c>
    </row>
    <row r="101" spans="1:9" s="71" customFormat="1">
      <c r="A101" s="62"/>
      <c r="B101" s="63"/>
      <c r="C101" s="88"/>
      <c r="D101" s="60"/>
      <c r="E101" s="61"/>
    </row>
    <row r="102" spans="1:9" s="91" customFormat="1">
      <c r="A102" s="64">
        <f>MAX(A92:A101)+0.01</f>
        <v>1.1500000000000001</v>
      </c>
      <c r="B102" s="78" t="s">
        <v>2</v>
      </c>
      <c r="C102" s="72"/>
      <c r="D102" s="89"/>
      <c r="E102" s="90"/>
    </row>
    <row r="103" spans="1:9" s="91" customFormat="1" ht="57">
      <c r="A103" s="62"/>
      <c r="B103" s="78" t="s">
        <v>233</v>
      </c>
      <c r="C103" s="72"/>
      <c r="D103" s="89"/>
      <c r="E103" s="90"/>
    </row>
    <row r="104" spans="1:9" s="91" customFormat="1" ht="42.75">
      <c r="A104" s="62"/>
      <c r="B104" s="78" t="s">
        <v>234</v>
      </c>
      <c r="C104" s="72"/>
      <c r="D104" s="89"/>
      <c r="E104" s="90"/>
    </row>
    <row r="105" spans="1:9" s="91" customFormat="1">
      <c r="A105" s="62"/>
      <c r="B105" s="78" t="s">
        <v>6</v>
      </c>
      <c r="C105" s="72">
        <v>15</v>
      </c>
      <c r="D105" s="89"/>
      <c r="E105" s="92">
        <f>C105*D105</f>
        <v>0</v>
      </c>
    </row>
    <row r="106" spans="1:9">
      <c r="A106" s="62"/>
      <c r="B106" s="63"/>
      <c r="C106" s="72"/>
      <c r="D106" s="73"/>
      <c r="E106" s="74"/>
      <c r="H106" s="75"/>
      <c r="I106" s="75"/>
    </row>
    <row r="107" spans="1:9">
      <c r="A107" s="64">
        <f>MAX(A82:A106)+0.01</f>
        <v>1.1600000000000001</v>
      </c>
      <c r="B107" s="63" t="s">
        <v>2</v>
      </c>
      <c r="C107" s="59"/>
      <c r="E107" s="61"/>
      <c r="H107" s="75"/>
      <c r="I107" s="75"/>
    </row>
    <row r="108" spans="1:9" ht="28.5">
      <c r="A108" s="62"/>
      <c r="B108" s="63" t="s">
        <v>146</v>
      </c>
      <c r="C108" s="59"/>
      <c r="E108" s="61"/>
      <c r="H108" s="75"/>
      <c r="I108" s="75"/>
    </row>
    <row r="109" spans="1:9">
      <c r="A109" s="118" t="s">
        <v>5</v>
      </c>
      <c r="B109" s="94" t="s">
        <v>147</v>
      </c>
      <c r="C109" s="120">
        <v>1</v>
      </c>
      <c r="D109" s="121">
        <v>4000</v>
      </c>
      <c r="E109" s="122">
        <f>C109*D109</f>
        <v>4000</v>
      </c>
      <c r="F109" s="195"/>
      <c r="H109" s="75"/>
      <c r="I109" s="75"/>
    </row>
    <row r="110" spans="1:9">
      <c r="A110" s="62"/>
      <c r="B110" s="95"/>
      <c r="C110" s="27"/>
      <c r="D110" s="96"/>
      <c r="E110" s="27"/>
      <c r="H110" s="75"/>
      <c r="I110" s="75"/>
    </row>
    <row r="111" spans="1:9" ht="15.75" thickBot="1">
      <c r="A111" s="97"/>
      <c r="B111" s="98" t="s">
        <v>36</v>
      </c>
      <c r="C111" s="99"/>
      <c r="D111" s="100"/>
      <c r="E111" s="101">
        <f>SUM(E34:E109)</f>
        <v>5500</v>
      </c>
      <c r="H111" s="75"/>
      <c r="I111" s="75"/>
    </row>
    <row r="112" spans="1:9">
      <c r="A112" s="102"/>
      <c r="B112" s="103"/>
      <c r="C112" s="104"/>
      <c r="D112" s="105"/>
      <c r="E112" s="106"/>
      <c r="H112" s="75"/>
      <c r="I112" s="75"/>
    </row>
    <row r="113" spans="1:9">
      <c r="A113" s="57">
        <v>2</v>
      </c>
      <c r="B113" s="58" t="s">
        <v>35</v>
      </c>
      <c r="C113" s="59"/>
      <c r="H113" s="75"/>
      <c r="I113" s="75"/>
    </row>
    <row r="114" spans="1:9">
      <c r="A114" s="62"/>
      <c r="B114" s="58"/>
      <c r="C114" s="59"/>
      <c r="H114" s="75"/>
      <c r="I114" s="75"/>
    </row>
    <row r="115" spans="1:9">
      <c r="A115" s="62"/>
      <c r="B115" s="58" t="s">
        <v>34</v>
      </c>
      <c r="C115" s="59"/>
      <c r="H115" s="75"/>
      <c r="I115" s="75"/>
    </row>
    <row r="116" spans="1:9">
      <c r="A116" s="62"/>
      <c r="B116" s="63"/>
      <c r="C116" s="59"/>
      <c r="H116" s="75"/>
      <c r="I116" s="75"/>
    </row>
    <row r="117" spans="1:9">
      <c r="A117" s="64">
        <f>MAX(A113:A116)+0.01</f>
        <v>2.0099999999999998</v>
      </c>
      <c r="B117" s="63" t="s">
        <v>33</v>
      </c>
      <c r="C117" s="59"/>
    </row>
    <row r="118" spans="1:9" ht="28.5">
      <c r="A118" s="62"/>
      <c r="B118" s="63" t="s">
        <v>32</v>
      </c>
      <c r="C118" s="63"/>
    </row>
    <row r="119" spans="1:9" ht="28.5">
      <c r="A119" s="62" t="s">
        <v>5</v>
      </c>
      <c r="B119" s="63" t="s">
        <v>118</v>
      </c>
      <c r="C119" s="59"/>
    </row>
    <row r="120" spans="1:9">
      <c r="A120" s="62"/>
      <c r="B120" s="63" t="s">
        <v>29</v>
      </c>
      <c r="C120" s="59">
        <v>84</v>
      </c>
      <c r="E120" s="61">
        <f>C120*D120</f>
        <v>0</v>
      </c>
    </row>
    <row r="121" spans="1:9">
      <c r="A121" s="62"/>
      <c r="B121" s="63"/>
      <c r="C121" s="59"/>
      <c r="E121" s="61"/>
    </row>
    <row r="122" spans="1:9">
      <c r="A122" s="64">
        <f>MAX(A107:A117)+0.01</f>
        <v>2.0199999999999996</v>
      </c>
      <c r="B122" s="63" t="s">
        <v>83</v>
      </c>
      <c r="C122" s="59"/>
      <c r="H122" s="75"/>
      <c r="I122" s="75"/>
    </row>
    <row r="123" spans="1:9" ht="28.5">
      <c r="A123" s="62"/>
      <c r="B123" s="63" t="s">
        <v>84</v>
      </c>
      <c r="C123" s="59"/>
      <c r="H123" s="75"/>
      <c r="I123" s="75"/>
    </row>
    <row r="124" spans="1:9" ht="42.75">
      <c r="A124" s="62" t="s">
        <v>5</v>
      </c>
      <c r="B124" s="63" t="s">
        <v>235</v>
      </c>
      <c r="C124" s="59"/>
      <c r="H124" s="75"/>
      <c r="I124" s="75"/>
    </row>
    <row r="125" spans="1:9">
      <c r="A125" s="62"/>
      <c r="B125" s="63" t="s">
        <v>29</v>
      </c>
      <c r="C125" s="59">
        <v>211.6</v>
      </c>
      <c r="E125" s="61">
        <f>C125*D125</f>
        <v>0</v>
      </c>
      <c r="H125" s="75"/>
      <c r="I125" s="75"/>
    </row>
    <row r="126" spans="1:9">
      <c r="A126" s="62"/>
      <c r="B126" s="63"/>
      <c r="C126" s="59"/>
      <c r="E126" s="61"/>
      <c r="H126" s="75"/>
      <c r="I126" s="75"/>
    </row>
    <row r="127" spans="1:9" s="71" customFormat="1">
      <c r="A127" s="64">
        <f>MAX(A117:A125)+0.01</f>
        <v>2.0299999999999994</v>
      </c>
      <c r="B127" s="63" t="s">
        <v>119</v>
      </c>
      <c r="C127" s="59"/>
      <c r="D127" s="60"/>
      <c r="E127" s="61"/>
      <c r="F127" s="194"/>
      <c r="G127" s="26"/>
    </row>
    <row r="128" spans="1:9" s="71" customFormat="1" ht="28.5">
      <c r="A128" s="62"/>
      <c r="B128" s="63" t="s">
        <v>120</v>
      </c>
      <c r="C128" s="59"/>
      <c r="D128" s="60"/>
      <c r="E128" s="61"/>
      <c r="F128" s="194"/>
      <c r="G128" s="26"/>
    </row>
    <row r="129" spans="1:9" s="71" customFormat="1">
      <c r="A129" s="62" t="s">
        <v>5</v>
      </c>
      <c r="B129" s="63" t="s">
        <v>173</v>
      </c>
      <c r="C129" s="59"/>
      <c r="D129" s="60"/>
      <c r="E129" s="61"/>
      <c r="F129" s="194"/>
      <c r="G129" s="26"/>
    </row>
    <row r="130" spans="1:9" s="71" customFormat="1">
      <c r="A130" s="62"/>
      <c r="B130" s="63" t="s">
        <v>13</v>
      </c>
      <c r="C130" s="59">
        <v>58.7</v>
      </c>
      <c r="D130" s="60"/>
      <c r="E130" s="61">
        <f>C130*D130</f>
        <v>0</v>
      </c>
      <c r="F130" s="194"/>
      <c r="G130" s="26"/>
    </row>
    <row r="131" spans="1:9" s="71" customFormat="1">
      <c r="A131" s="62"/>
      <c r="B131" s="63"/>
      <c r="C131" s="59"/>
      <c r="D131" s="60"/>
      <c r="E131" s="61"/>
      <c r="F131" s="194"/>
      <c r="G131" s="26"/>
    </row>
    <row r="132" spans="1:9" s="71" customFormat="1">
      <c r="A132" s="64">
        <f>MAX(A121:A131)+0.01</f>
        <v>2.0399999999999991</v>
      </c>
      <c r="B132" s="63" t="s">
        <v>31</v>
      </c>
      <c r="C132" s="59"/>
      <c r="D132" s="60"/>
      <c r="E132" s="61"/>
      <c r="F132" s="194"/>
      <c r="G132" s="26"/>
    </row>
    <row r="133" spans="1:9" s="71" customFormat="1" ht="28.5">
      <c r="A133" s="62"/>
      <c r="B133" s="63" t="s">
        <v>30</v>
      </c>
      <c r="C133" s="59"/>
      <c r="D133" s="60"/>
      <c r="E133" s="61"/>
      <c r="F133" s="194"/>
      <c r="G133" s="26"/>
    </row>
    <row r="134" spans="1:9" s="71" customFormat="1" ht="42.75">
      <c r="A134" s="62" t="s">
        <v>5</v>
      </c>
      <c r="B134" s="63" t="s">
        <v>236</v>
      </c>
      <c r="C134" s="59"/>
      <c r="D134" s="60"/>
      <c r="E134" s="61"/>
      <c r="F134" s="194"/>
      <c r="G134" s="26"/>
    </row>
    <row r="135" spans="1:9" s="71" customFormat="1">
      <c r="A135" s="62"/>
      <c r="B135" s="63" t="s">
        <v>13</v>
      </c>
      <c r="C135" s="59">
        <v>349</v>
      </c>
      <c r="D135" s="60"/>
      <c r="E135" s="61">
        <f>C135*D135</f>
        <v>0</v>
      </c>
      <c r="F135" s="194"/>
      <c r="G135" s="26"/>
    </row>
    <row r="136" spans="1:9">
      <c r="A136" s="62"/>
      <c r="B136" s="63"/>
      <c r="C136" s="59"/>
      <c r="E136" s="61"/>
      <c r="H136" s="75"/>
      <c r="I136" s="75"/>
    </row>
    <row r="137" spans="1:9">
      <c r="A137" s="62"/>
      <c r="B137" s="58" t="s">
        <v>28</v>
      </c>
      <c r="C137" s="72"/>
      <c r="E137" s="61"/>
    </row>
    <row r="138" spans="1:9">
      <c r="A138" s="62"/>
      <c r="B138" s="63"/>
      <c r="C138" s="59"/>
      <c r="E138" s="61"/>
    </row>
    <row r="139" spans="1:9">
      <c r="A139" s="64">
        <f>MAX(A128:A138)+0.01</f>
        <v>2.0499999999999989</v>
      </c>
      <c r="B139" s="63" t="s">
        <v>2</v>
      </c>
      <c r="C139" s="59"/>
      <c r="E139" s="61"/>
    </row>
    <row r="140" spans="1:9">
      <c r="A140" s="62"/>
      <c r="B140" s="63" t="s">
        <v>125</v>
      </c>
      <c r="C140" s="59"/>
      <c r="E140" s="61"/>
    </row>
    <row r="141" spans="1:9">
      <c r="A141" s="62"/>
      <c r="B141" s="63" t="s">
        <v>6</v>
      </c>
      <c r="C141" s="59">
        <v>594</v>
      </c>
      <c r="E141" s="61">
        <f>C141*D141</f>
        <v>0</v>
      </c>
    </row>
    <row r="143" spans="1:9" ht="30">
      <c r="A143" s="62"/>
      <c r="B143" s="58" t="s">
        <v>85</v>
      </c>
      <c r="C143" s="59"/>
      <c r="E143" s="61"/>
    </row>
    <row r="144" spans="1:9">
      <c r="A144" s="62"/>
      <c r="B144" s="58"/>
      <c r="C144" s="59"/>
      <c r="E144" s="61"/>
    </row>
    <row r="145" spans="1:9">
      <c r="A145" s="64">
        <f>MAX(A137:A144)+0.01</f>
        <v>2.0599999999999987</v>
      </c>
      <c r="B145" s="63" t="s">
        <v>2</v>
      </c>
      <c r="C145" s="59"/>
      <c r="E145" s="61"/>
    </row>
    <row r="146" spans="1:9" ht="28.5">
      <c r="A146" s="62"/>
      <c r="B146" s="69" t="s">
        <v>121</v>
      </c>
      <c r="C146" s="59"/>
      <c r="E146" s="61"/>
    </row>
    <row r="147" spans="1:9">
      <c r="A147" s="62" t="s">
        <v>5</v>
      </c>
      <c r="B147" s="69" t="s">
        <v>175</v>
      </c>
      <c r="C147" s="59"/>
      <c r="E147" s="61"/>
    </row>
    <row r="148" spans="1:9">
      <c r="A148" s="102"/>
      <c r="B148" s="69" t="s">
        <v>13</v>
      </c>
      <c r="C148" s="107">
        <v>58.7</v>
      </c>
      <c r="D148" s="52"/>
      <c r="E148" s="108">
        <f>C148*D148</f>
        <v>0</v>
      </c>
    </row>
    <row r="149" spans="1:9" s="71" customFormat="1">
      <c r="A149" s="62"/>
      <c r="B149" s="58"/>
      <c r="C149" s="59"/>
      <c r="D149" s="60"/>
      <c r="E149" s="61"/>
      <c r="G149" s="109"/>
      <c r="H149" s="110"/>
      <c r="I149" s="110"/>
    </row>
    <row r="150" spans="1:9">
      <c r="A150" s="64">
        <f>MAX(A139:A145)+0.01</f>
        <v>2.0699999999999985</v>
      </c>
      <c r="B150" s="63" t="s">
        <v>176</v>
      </c>
      <c r="C150" s="111"/>
      <c r="D150" s="112"/>
      <c r="E150" s="113"/>
    </row>
    <row r="151" spans="1:9" ht="28.5">
      <c r="A151" s="62"/>
      <c r="B151" s="77" t="s">
        <v>177</v>
      </c>
      <c r="C151" s="77"/>
      <c r="D151" s="112"/>
      <c r="E151" s="113"/>
    </row>
    <row r="152" spans="1:9" ht="28.5">
      <c r="A152" s="62" t="s">
        <v>5</v>
      </c>
      <c r="B152" s="77" t="s">
        <v>237</v>
      </c>
      <c r="C152" s="111"/>
      <c r="D152" s="112"/>
      <c r="E152" s="113"/>
    </row>
    <row r="153" spans="1:9">
      <c r="A153" s="102"/>
      <c r="B153" s="69" t="s">
        <v>13</v>
      </c>
      <c r="C153" s="114">
        <v>446.6</v>
      </c>
      <c r="D153" s="115"/>
      <c r="E153" s="116">
        <f>C153*D153</f>
        <v>0</v>
      </c>
    </row>
    <row r="154" spans="1:9">
      <c r="A154" s="102"/>
      <c r="B154" s="69"/>
      <c r="C154" s="114"/>
      <c r="D154" s="115"/>
      <c r="E154" s="116"/>
    </row>
    <row r="155" spans="1:9">
      <c r="A155" s="102"/>
      <c r="B155" s="58" t="s">
        <v>90</v>
      </c>
      <c r="C155" s="107"/>
      <c r="D155" s="52"/>
      <c r="E155" s="108"/>
      <c r="H155" s="75"/>
      <c r="I155" s="75"/>
    </row>
    <row r="156" spans="1:9" ht="15.75" customHeight="1">
      <c r="A156" s="102"/>
      <c r="B156" s="69"/>
      <c r="C156" s="107"/>
      <c r="D156" s="52"/>
      <c r="E156" s="108"/>
      <c r="H156" s="75"/>
      <c r="I156" s="75"/>
    </row>
    <row r="157" spans="1:9">
      <c r="A157" s="64">
        <f>MAX(A141:A147)+0.01</f>
        <v>2.0699999999999985</v>
      </c>
      <c r="B157" s="63" t="s">
        <v>222</v>
      </c>
      <c r="C157" s="107"/>
      <c r="D157" s="52"/>
      <c r="E157" s="108"/>
      <c r="H157" s="75"/>
      <c r="I157" s="75"/>
    </row>
    <row r="158" spans="1:9" ht="42.75">
      <c r="A158" s="102"/>
      <c r="B158" s="69" t="s">
        <v>223</v>
      </c>
      <c r="C158" s="107"/>
      <c r="D158" s="52"/>
      <c r="E158" s="108"/>
      <c r="H158" s="75"/>
      <c r="I158" s="75"/>
    </row>
    <row r="159" spans="1:9" ht="28.5">
      <c r="A159" s="62" t="s">
        <v>5</v>
      </c>
      <c r="B159" s="117" t="s">
        <v>224</v>
      </c>
      <c r="C159" s="59"/>
      <c r="E159" s="61"/>
      <c r="H159" s="75"/>
      <c r="I159" s="75"/>
    </row>
    <row r="160" spans="1:9">
      <c r="A160" s="102"/>
      <c r="B160" s="69" t="s">
        <v>225</v>
      </c>
      <c r="C160" s="107">
        <v>1</v>
      </c>
      <c r="D160" s="52"/>
      <c r="E160" s="108">
        <f>C160*D160</f>
        <v>0</v>
      </c>
      <c r="H160" s="75"/>
      <c r="I160" s="75"/>
    </row>
    <row r="161" spans="1:9">
      <c r="A161" s="102"/>
      <c r="B161" s="69"/>
      <c r="C161" s="107"/>
      <c r="D161" s="52"/>
      <c r="E161" s="108"/>
      <c r="H161" s="75"/>
      <c r="I161" s="75"/>
    </row>
    <row r="162" spans="1:9">
      <c r="A162" s="64">
        <f>MAX(A155:A161)+0.01</f>
        <v>2.0799999999999983</v>
      </c>
      <c r="B162" s="63" t="s">
        <v>26</v>
      </c>
      <c r="C162" s="107"/>
      <c r="D162" s="52"/>
      <c r="E162" s="108"/>
      <c r="H162" s="75"/>
      <c r="I162" s="75"/>
    </row>
    <row r="163" spans="1:9" ht="28.5">
      <c r="A163" s="102"/>
      <c r="B163" s="69" t="s">
        <v>25</v>
      </c>
      <c r="C163" s="107"/>
      <c r="D163" s="52"/>
      <c r="E163" s="108"/>
      <c r="H163" s="75"/>
      <c r="I163" s="75"/>
    </row>
    <row r="164" spans="1:9">
      <c r="A164" s="62" t="s">
        <v>5</v>
      </c>
      <c r="B164" s="117" t="s">
        <v>27</v>
      </c>
      <c r="C164" s="59"/>
      <c r="E164" s="61"/>
      <c r="H164" s="75"/>
      <c r="I164" s="75"/>
    </row>
    <row r="165" spans="1:9">
      <c r="A165" s="102"/>
      <c r="B165" s="69" t="s">
        <v>6</v>
      </c>
      <c r="C165" s="107">
        <v>560</v>
      </c>
      <c r="D165" s="52"/>
      <c r="E165" s="108">
        <f>C165*D165</f>
        <v>0</v>
      </c>
      <c r="H165" s="75"/>
      <c r="I165" s="75"/>
    </row>
    <row r="166" spans="1:9">
      <c r="A166" s="102"/>
      <c r="B166" s="69"/>
      <c r="C166" s="107"/>
      <c r="D166" s="52"/>
      <c r="E166" s="108"/>
      <c r="H166" s="75"/>
      <c r="I166" s="75"/>
    </row>
    <row r="167" spans="1:9">
      <c r="A167" s="64">
        <f>MAX(A161:A166)+0.01</f>
        <v>2.0899999999999981</v>
      </c>
      <c r="B167" s="63" t="s">
        <v>24</v>
      </c>
      <c r="C167" s="59"/>
      <c r="E167" s="61"/>
      <c r="H167" s="75"/>
      <c r="I167" s="75"/>
    </row>
    <row r="168" spans="1:9">
      <c r="A168" s="102"/>
      <c r="B168" s="69" t="s">
        <v>23</v>
      </c>
      <c r="C168" s="107"/>
      <c r="D168" s="52"/>
      <c r="E168" s="108"/>
      <c r="H168" s="75"/>
      <c r="I168" s="75"/>
    </row>
    <row r="169" spans="1:9">
      <c r="A169" s="118"/>
      <c r="B169" s="119" t="s">
        <v>6</v>
      </c>
      <c r="C169" s="120">
        <v>560</v>
      </c>
      <c r="D169" s="121"/>
      <c r="E169" s="122">
        <f>C169*D169</f>
        <v>0</v>
      </c>
      <c r="H169" s="75"/>
      <c r="I169" s="75"/>
    </row>
    <row r="170" spans="1:9">
      <c r="A170" s="102"/>
      <c r="B170" s="69"/>
      <c r="C170" s="107"/>
      <c r="D170" s="52"/>
      <c r="E170" s="108"/>
      <c r="H170" s="75"/>
      <c r="I170" s="75"/>
    </row>
    <row r="171" spans="1:9" ht="15.75" thickBot="1">
      <c r="A171" s="97"/>
      <c r="B171" s="98" t="s">
        <v>22</v>
      </c>
      <c r="C171" s="99"/>
      <c r="D171" s="100"/>
      <c r="E171" s="101">
        <f>SUM(E119:E170)</f>
        <v>0</v>
      </c>
      <c r="H171" s="75"/>
      <c r="I171" s="75"/>
    </row>
    <row r="172" spans="1:9" s="91" customFormat="1">
      <c r="A172" s="123"/>
      <c r="B172" s="103"/>
      <c r="C172" s="104"/>
      <c r="D172" s="105"/>
      <c r="E172" s="106"/>
      <c r="F172" s="76"/>
      <c r="G172" s="26"/>
    </row>
    <row r="173" spans="1:9">
      <c r="A173" s="57">
        <v>3</v>
      </c>
      <c r="B173" s="58" t="s">
        <v>21</v>
      </c>
      <c r="C173" s="59"/>
      <c r="E173" s="61"/>
    </row>
    <row r="174" spans="1:9">
      <c r="A174" s="62"/>
      <c r="B174" s="63"/>
      <c r="C174" s="59"/>
      <c r="E174" s="61"/>
    </row>
    <row r="175" spans="1:9">
      <c r="A175" s="62"/>
      <c r="B175" s="58" t="s">
        <v>20</v>
      </c>
      <c r="C175" s="59"/>
      <c r="E175" s="61"/>
    </row>
    <row r="176" spans="1:9">
      <c r="A176" s="62"/>
      <c r="B176" s="58"/>
      <c r="C176" s="59"/>
      <c r="E176" s="61"/>
    </row>
    <row r="177" spans="1:5">
      <c r="A177" s="62"/>
      <c r="B177" s="58" t="s">
        <v>19</v>
      </c>
      <c r="C177" s="59"/>
      <c r="E177" s="61"/>
    </row>
    <row r="178" spans="1:5">
      <c r="A178" s="62"/>
      <c r="B178" s="58"/>
      <c r="C178" s="59"/>
      <c r="E178" s="61"/>
    </row>
    <row r="179" spans="1:5">
      <c r="A179" s="64">
        <f>MAX(A150:A178)+0.01</f>
        <v>3.01</v>
      </c>
      <c r="B179" s="63" t="s">
        <v>110</v>
      </c>
      <c r="C179" s="59"/>
      <c r="E179" s="61"/>
    </row>
    <row r="180" spans="1:5" ht="28.5">
      <c r="A180" s="62"/>
      <c r="B180" s="63" t="s">
        <v>111</v>
      </c>
      <c r="C180" s="59"/>
      <c r="E180" s="61"/>
    </row>
    <row r="181" spans="1:5">
      <c r="A181" s="62" t="s">
        <v>5</v>
      </c>
      <c r="B181" s="63" t="s">
        <v>179</v>
      </c>
      <c r="C181" s="59"/>
      <c r="E181" s="61"/>
    </row>
    <row r="182" spans="1:5">
      <c r="A182" s="62"/>
      <c r="B182" s="63" t="s">
        <v>18</v>
      </c>
      <c r="C182" s="59">
        <v>212.1</v>
      </c>
      <c r="E182" s="61">
        <f>C182*D182</f>
        <v>0</v>
      </c>
    </row>
    <row r="184" spans="1:5">
      <c r="A184" s="62"/>
      <c r="B184" s="58" t="s">
        <v>17</v>
      </c>
      <c r="C184" s="59"/>
      <c r="E184" s="61"/>
    </row>
    <row r="185" spans="1:5">
      <c r="A185" s="62"/>
      <c r="B185" s="58"/>
      <c r="C185" s="59"/>
      <c r="E185" s="61"/>
    </row>
    <row r="186" spans="1:5">
      <c r="A186" s="64">
        <f>MAX(A168:A185)+0.01</f>
        <v>3.0199999999999996</v>
      </c>
      <c r="B186" s="63" t="s">
        <v>180</v>
      </c>
      <c r="C186" s="59"/>
      <c r="E186" s="61"/>
    </row>
    <row r="187" spans="1:5" ht="28.5">
      <c r="A187" s="62"/>
      <c r="B187" s="63" t="s">
        <v>181</v>
      </c>
      <c r="C187" s="59"/>
      <c r="E187" s="61"/>
    </row>
    <row r="188" spans="1:5">
      <c r="A188" s="62" t="s">
        <v>5</v>
      </c>
      <c r="B188" s="63" t="s">
        <v>182</v>
      </c>
      <c r="C188" s="59"/>
      <c r="E188" s="61"/>
    </row>
    <row r="189" spans="1:5">
      <c r="A189" s="62"/>
      <c r="B189" s="63" t="s">
        <v>14</v>
      </c>
      <c r="C189" s="59">
        <v>58.1</v>
      </c>
      <c r="E189" s="61">
        <f>C189*D189</f>
        <v>0</v>
      </c>
    </row>
    <row r="190" spans="1:5">
      <c r="A190" s="62"/>
      <c r="B190" s="63"/>
      <c r="C190" s="59"/>
      <c r="E190" s="61"/>
    </row>
    <row r="191" spans="1:5">
      <c r="A191" s="64">
        <f>MAX(A172:A189)+0.01</f>
        <v>3.0299999999999994</v>
      </c>
      <c r="B191" s="63" t="s">
        <v>372</v>
      </c>
      <c r="C191" s="59"/>
      <c r="E191" s="61"/>
    </row>
    <row r="192" spans="1:5" ht="28.5">
      <c r="A192" s="62"/>
      <c r="B192" s="63" t="s">
        <v>373</v>
      </c>
      <c r="C192" s="59"/>
      <c r="E192" s="61"/>
    </row>
    <row r="193" spans="1:5">
      <c r="A193" s="62" t="s">
        <v>5</v>
      </c>
      <c r="B193" s="63" t="s">
        <v>183</v>
      </c>
      <c r="C193" s="59"/>
      <c r="E193" s="61"/>
    </row>
    <row r="194" spans="1:5">
      <c r="A194" s="62"/>
      <c r="B194" s="63" t="s">
        <v>14</v>
      </c>
      <c r="C194" s="59">
        <v>45</v>
      </c>
      <c r="E194" s="61">
        <f>C194*D194</f>
        <v>0</v>
      </c>
    </row>
    <row r="195" spans="1:5">
      <c r="A195" s="62"/>
      <c r="B195" s="63"/>
      <c r="C195" s="59"/>
      <c r="E195" s="61"/>
    </row>
    <row r="196" spans="1:5">
      <c r="A196" s="62"/>
      <c r="B196" s="58" t="s">
        <v>16</v>
      </c>
      <c r="C196" s="59"/>
      <c r="E196" s="61"/>
    </row>
    <row r="197" spans="1:5">
      <c r="A197" s="62"/>
      <c r="B197" s="58"/>
      <c r="C197" s="59"/>
      <c r="E197" s="61"/>
    </row>
    <row r="198" spans="1:5" ht="30">
      <c r="A198" s="62"/>
      <c r="B198" s="58" t="s">
        <v>95</v>
      </c>
    </row>
    <row r="199" spans="1:5">
      <c r="A199" s="62"/>
      <c r="B199" s="58"/>
    </row>
    <row r="200" spans="1:5">
      <c r="A200" s="64">
        <f>MAX(A179:A197)+0.01</f>
        <v>3.0399999999999991</v>
      </c>
      <c r="B200" s="63" t="s">
        <v>75</v>
      </c>
      <c r="C200" s="59"/>
      <c r="E200" s="61"/>
    </row>
    <row r="201" spans="1:5" ht="28.5">
      <c r="A201" s="62"/>
      <c r="B201" s="63" t="s">
        <v>76</v>
      </c>
      <c r="C201" s="59"/>
      <c r="E201" s="61"/>
    </row>
    <row r="202" spans="1:5">
      <c r="A202" s="62" t="s">
        <v>5</v>
      </c>
      <c r="B202" s="63" t="s">
        <v>77</v>
      </c>
      <c r="C202" s="59"/>
      <c r="E202" s="61"/>
    </row>
    <row r="203" spans="1:5">
      <c r="A203" s="62"/>
      <c r="B203" s="63" t="s">
        <v>14</v>
      </c>
      <c r="C203" s="59">
        <v>2.2000000000000002</v>
      </c>
      <c r="E203" s="61">
        <f>C203*D203</f>
        <v>0</v>
      </c>
    </row>
    <row r="204" spans="1:5">
      <c r="A204" s="62"/>
      <c r="B204" s="58"/>
    </row>
    <row r="205" spans="1:5">
      <c r="A205" s="64">
        <f>MAX(A167:A200)+0.01</f>
        <v>3.0499999999999989</v>
      </c>
      <c r="B205" s="63" t="s">
        <v>78</v>
      </c>
      <c r="C205" s="59"/>
      <c r="E205" s="61"/>
    </row>
    <row r="206" spans="1:5">
      <c r="A206" s="62"/>
      <c r="B206" s="63" t="s">
        <v>79</v>
      </c>
      <c r="C206" s="59"/>
      <c r="E206" s="61"/>
    </row>
    <row r="207" spans="1:5">
      <c r="A207" s="62" t="s">
        <v>5</v>
      </c>
      <c r="B207" s="63" t="s">
        <v>77</v>
      </c>
      <c r="C207" s="59"/>
      <c r="E207" s="61"/>
    </row>
    <row r="208" spans="1:5">
      <c r="A208" s="62"/>
      <c r="B208" s="63" t="s">
        <v>14</v>
      </c>
      <c r="C208" s="59">
        <v>2.2000000000000002</v>
      </c>
      <c r="E208" s="61">
        <f>C208*D208</f>
        <v>0</v>
      </c>
    </row>
    <row r="209" spans="1:9">
      <c r="A209" s="62"/>
      <c r="B209" s="58"/>
    </row>
    <row r="210" spans="1:9">
      <c r="A210" s="64">
        <f>MAX(A174:A209)+0.01</f>
        <v>3.0599999999999987</v>
      </c>
      <c r="B210" s="63" t="s">
        <v>184</v>
      </c>
      <c r="C210" s="59"/>
      <c r="E210" s="61"/>
      <c r="H210" s="75"/>
      <c r="I210" s="75"/>
    </row>
    <row r="211" spans="1:9" ht="28.5">
      <c r="A211" s="62"/>
      <c r="B211" s="63" t="s">
        <v>185</v>
      </c>
      <c r="C211" s="59"/>
      <c r="E211" s="61"/>
      <c r="H211" s="75"/>
      <c r="I211" s="75"/>
    </row>
    <row r="212" spans="1:9">
      <c r="A212" s="62" t="s">
        <v>5</v>
      </c>
      <c r="B212" s="63" t="s">
        <v>182</v>
      </c>
      <c r="E212" s="61"/>
      <c r="H212" s="75"/>
      <c r="I212" s="75"/>
    </row>
    <row r="213" spans="1:9">
      <c r="A213" s="62"/>
      <c r="B213" s="63" t="s">
        <v>14</v>
      </c>
      <c r="C213" s="59">
        <v>58.1</v>
      </c>
      <c r="E213" s="61">
        <f>+C213*D213</f>
        <v>0</v>
      </c>
      <c r="H213" s="75"/>
      <c r="I213" s="75"/>
    </row>
    <row r="214" spans="1:9">
      <c r="A214" s="62"/>
      <c r="B214" s="58"/>
    </row>
    <row r="215" spans="1:9">
      <c r="A215" s="64">
        <f>MAX(A178:A214)+0.01</f>
        <v>3.0699999999999985</v>
      </c>
      <c r="B215" s="63" t="s">
        <v>126</v>
      </c>
      <c r="C215" s="59"/>
      <c r="E215" s="61"/>
      <c r="H215" s="75"/>
      <c r="I215" s="75"/>
    </row>
    <row r="216" spans="1:9" ht="28.5">
      <c r="A216" s="62"/>
      <c r="B216" s="63" t="s">
        <v>112</v>
      </c>
      <c r="C216" s="59"/>
      <c r="E216" s="61"/>
      <c r="H216" s="75"/>
      <c r="I216" s="75"/>
    </row>
    <row r="217" spans="1:9">
      <c r="A217" s="62" t="s">
        <v>5</v>
      </c>
      <c r="B217" s="63" t="s">
        <v>131</v>
      </c>
      <c r="C217" s="59"/>
      <c r="E217" s="61"/>
      <c r="H217" s="75"/>
      <c r="I217" s="75"/>
    </row>
    <row r="218" spans="1:9">
      <c r="A218" s="62"/>
      <c r="B218" s="63" t="s">
        <v>14</v>
      </c>
      <c r="C218" s="59">
        <v>535.9</v>
      </c>
      <c r="E218" s="61">
        <f>C218*D218</f>
        <v>0</v>
      </c>
      <c r="H218" s="75"/>
      <c r="I218" s="75"/>
    </row>
    <row r="219" spans="1:9" s="129" customFormat="1">
      <c r="A219" s="124"/>
      <c r="B219" s="125"/>
      <c r="C219" s="126"/>
      <c r="D219" s="127"/>
      <c r="E219" s="128"/>
    </row>
    <row r="220" spans="1:9">
      <c r="A220" s="62"/>
      <c r="B220" s="58" t="s">
        <v>91</v>
      </c>
      <c r="C220" s="59"/>
      <c r="E220" s="61"/>
    </row>
    <row r="221" spans="1:9">
      <c r="A221" s="62"/>
      <c r="B221" s="58"/>
      <c r="C221" s="59"/>
      <c r="E221" s="61"/>
    </row>
    <row r="222" spans="1:9">
      <c r="A222" s="62"/>
      <c r="B222" s="58" t="s">
        <v>92</v>
      </c>
      <c r="C222" s="59"/>
      <c r="E222" s="61"/>
    </row>
    <row r="223" spans="1:9">
      <c r="A223" s="62"/>
      <c r="B223" s="58"/>
      <c r="C223" s="72"/>
      <c r="D223" s="73"/>
      <c r="E223" s="138"/>
    </row>
    <row r="224" spans="1:9">
      <c r="A224" s="64">
        <f>MAX(A168:A223)+0.01</f>
        <v>3.0799999999999983</v>
      </c>
      <c r="B224" s="63" t="s">
        <v>86</v>
      </c>
      <c r="C224" s="72"/>
      <c r="D224" s="73"/>
      <c r="E224" s="138"/>
    </row>
    <row r="225" spans="1:5" ht="28.5">
      <c r="A225" s="62"/>
      <c r="B225" s="117" t="s">
        <v>87</v>
      </c>
      <c r="C225" s="72"/>
      <c r="D225" s="73"/>
      <c r="E225" s="138"/>
    </row>
    <row r="226" spans="1:5">
      <c r="A226" s="62" t="s">
        <v>5</v>
      </c>
      <c r="B226" s="117" t="s">
        <v>240</v>
      </c>
      <c r="C226" s="72"/>
      <c r="D226" s="73"/>
      <c r="E226" s="138"/>
    </row>
    <row r="227" spans="1:5">
      <c r="A227" s="102"/>
      <c r="B227" s="69" t="s">
        <v>7</v>
      </c>
      <c r="C227" s="139">
        <v>354</v>
      </c>
      <c r="D227" s="140"/>
      <c r="E227" s="141">
        <f>C227*D227</f>
        <v>0</v>
      </c>
    </row>
    <row r="228" spans="1:5">
      <c r="A228" s="102"/>
      <c r="B228" s="69"/>
      <c r="C228" s="139"/>
      <c r="D228" s="140"/>
      <c r="E228" s="141"/>
    </row>
    <row r="229" spans="1:5">
      <c r="A229" s="64">
        <f>MAX(A178:A228)+0.01</f>
        <v>3.0899999999999981</v>
      </c>
      <c r="B229" s="63" t="s">
        <v>88</v>
      </c>
      <c r="C229" s="72"/>
      <c r="D229" s="73"/>
      <c r="E229" s="138"/>
    </row>
    <row r="230" spans="1:5" ht="28.5">
      <c r="A230" s="62"/>
      <c r="B230" s="117" t="s">
        <v>89</v>
      </c>
      <c r="C230" s="72"/>
      <c r="D230" s="73"/>
      <c r="E230" s="138"/>
    </row>
    <row r="231" spans="1:5">
      <c r="A231" s="62" t="s">
        <v>5</v>
      </c>
      <c r="B231" s="117" t="s">
        <v>241</v>
      </c>
      <c r="C231" s="72"/>
      <c r="D231" s="73"/>
      <c r="E231" s="138"/>
    </row>
    <row r="232" spans="1:5">
      <c r="A232" s="102"/>
      <c r="B232" s="69" t="s">
        <v>7</v>
      </c>
      <c r="C232" s="139">
        <v>30</v>
      </c>
      <c r="D232" s="140"/>
      <c r="E232" s="141">
        <f>C232*D232</f>
        <v>0</v>
      </c>
    </row>
    <row r="233" spans="1:5">
      <c r="A233" s="102"/>
      <c r="B233" s="69"/>
      <c r="C233" s="139"/>
      <c r="D233" s="140"/>
      <c r="E233" s="141"/>
    </row>
    <row r="234" spans="1:5">
      <c r="A234" s="64">
        <f>MAX(A177:A229)+0.01</f>
        <v>3.0999999999999979</v>
      </c>
      <c r="B234" s="63" t="s">
        <v>102</v>
      </c>
      <c r="C234" s="72"/>
      <c r="D234" s="73"/>
      <c r="E234" s="138"/>
    </row>
    <row r="235" spans="1:5" ht="28.5">
      <c r="A235" s="62"/>
      <c r="B235" s="117" t="s">
        <v>103</v>
      </c>
      <c r="C235" s="72"/>
      <c r="D235" s="73"/>
      <c r="E235" s="138"/>
    </row>
    <row r="236" spans="1:5" ht="28.5">
      <c r="A236" s="62" t="s">
        <v>5</v>
      </c>
      <c r="B236" s="117" t="s">
        <v>374</v>
      </c>
      <c r="C236" s="72"/>
      <c r="D236" s="73"/>
      <c r="E236" s="138"/>
    </row>
    <row r="237" spans="1:5">
      <c r="A237" s="102"/>
      <c r="B237" s="69" t="s">
        <v>7</v>
      </c>
      <c r="C237" s="139">
        <v>21</v>
      </c>
      <c r="D237" s="140"/>
      <c r="E237" s="141">
        <f>C237*D237</f>
        <v>0</v>
      </c>
    </row>
    <row r="238" spans="1:5">
      <c r="A238" s="102"/>
      <c r="B238" s="69"/>
      <c r="C238" s="139"/>
      <c r="D238" s="140"/>
      <c r="E238" s="141"/>
    </row>
    <row r="239" spans="1:5">
      <c r="A239" s="64">
        <f>MAX(A182:A234)+0.01</f>
        <v>3.1099999999999977</v>
      </c>
      <c r="B239" s="63" t="s">
        <v>186</v>
      </c>
      <c r="C239" s="72"/>
      <c r="D239" s="73"/>
      <c r="E239" s="138"/>
    </row>
    <row r="240" spans="1:5" ht="28.5">
      <c r="A240" s="62"/>
      <c r="B240" s="117" t="s">
        <v>187</v>
      </c>
      <c r="C240" s="72"/>
      <c r="D240" s="73"/>
      <c r="E240" s="138"/>
    </row>
    <row r="241" spans="1:7">
      <c r="A241" s="62" t="s">
        <v>5</v>
      </c>
      <c r="B241" s="117" t="s">
        <v>240</v>
      </c>
      <c r="C241" s="72"/>
      <c r="D241" s="73"/>
      <c r="E241" s="138"/>
    </row>
    <row r="242" spans="1:7">
      <c r="A242" s="102"/>
      <c r="B242" s="69" t="s">
        <v>0</v>
      </c>
      <c r="C242" s="139">
        <v>4</v>
      </c>
      <c r="D242" s="140"/>
      <c r="E242" s="141">
        <f>C242*D242</f>
        <v>0</v>
      </c>
    </row>
    <row r="243" spans="1:7">
      <c r="A243" s="102"/>
      <c r="B243" s="69"/>
      <c r="C243" s="139"/>
      <c r="D243" s="140"/>
      <c r="E243" s="141"/>
    </row>
    <row r="244" spans="1:7">
      <c r="A244" s="64">
        <f>MAX(A187:A239)+0.01</f>
        <v>3.1199999999999974</v>
      </c>
      <c r="B244" s="63" t="s">
        <v>186</v>
      </c>
      <c r="C244" s="72"/>
      <c r="D244" s="73"/>
      <c r="E244" s="138"/>
    </row>
    <row r="245" spans="1:7" ht="42.75">
      <c r="A245" s="62"/>
      <c r="B245" s="117" t="s">
        <v>238</v>
      </c>
      <c r="C245" s="72"/>
      <c r="D245" s="73"/>
      <c r="E245" s="138"/>
    </row>
    <row r="246" spans="1:7">
      <c r="A246" s="62" t="s">
        <v>5</v>
      </c>
      <c r="B246" s="117" t="s">
        <v>240</v>
      </c>
      <c r="C246" s="72"/>
      <c r="D246" s="73"/>
      <c r="E246" s="138"/>
    </row>
    <row r="247" spans="1:7">
      <c r="A247" s="102"/>
      <c r="B247" s="69" t="s">
        <v>0</v>
      </c>
      <c r="C247" s="139">
        <v>20</v>
      </c>
      <c r="D247" s="140"/>
      <c r="E247" s="141">
        <f>C247*D247</f>
        <v>0</v>
      </c>
    </row>
    <row r="248" spans="1:7" s="142" customFormat="1">
      <c r="A248" s="87"/>
      <c r="B248" s="83"/>
      <c r="C248" s="88"/>
      <c r="D248" s="85"/>
      <c r="E248" s="85"/>
      <c r="F248" s="201"/>
      <c r="G248" s="26"/>
    </row>
    <row r="249" spans="1:7">
      <c r="A249" s="64">
        <f>MAX(A228:A242)+0.01</f>
        <v>3.1199999999999974</v>
      </c>
      <c r="B249" s="63" t="s">
        <v>113</v>
      </c>
      <c r="C249" s="72"/>
      <c r="D249" s="73"/>
      <c r="E249" s="138"/>
    </row>
    <row r="250" spans="1:7" ht="42.75">
      <c r="A250" s="62"/>
      <c r="B250" s="117" t="s">
        <v>239</v>
      </c>
      <c r="C250" s="72"/>
      <c r="D250" s="73"/>
      <c r="E250" s="138"/>
    </row>
    <row r="251" spans="1:7">
      <c r="A251" s="62"/>
      <c r="B251" s="117" t="s">
        <v>7</v>
      </c>
      <c r="C251" s="72">
        <v>360</v>
      </c>
      <c r="D251" s="73"/>
      <c r="E251" s="138">
        <f>C251*D251</f>
        <v>0</v>
      </c>
    </row>
    <row r="252" spans="1:7">
      <c r="A252" s="102"/>
      <c r="B252" s="69"/>
      <c r="C252" s="139"/>
      <c r="D252" s="140"/>
      <c r="E252" s="141"/>
    </row>
    <row r="253" spans="1:7">
      <c r="A253" s="102"/>
      <c r="B253" s="58" t="s">
        <v>93</v>
      </c>
      <c r="C253" s="139"/>
      <c r="D253" s="140"/>
      <c r="E253" s="141"/>
    </row>
    <row r="254" spans="1:7">
      <c r="A254" s="102"/>
      <c r="B254" s="58"/>
      <c r="C254" s="139"/>
      <c r="D254" s="140"/>
      <c r="E254" s="141"/>
    </row>
    <row r="255" spans="1:7">
      <c r="A255" s="64">
        <f>MAX(A209:A254)+0.01</f>
        <v>3.1299999999999972</v>
      </c>
      <c r="B255" s="63" t="s">
        <v>123</v>
      </c>
      <c r="C255" s="139"/>
      <c r="D255" s="140"/>
      <c r="E255" s="141"/>
    </row>
    <row r="256" spans="1:7">
      <c r="A256" s="62"/>
      <c r="B256" s="63" t="s">
        <v>122</v>
      </c>
      <c r="C256" s="72"/>
      <c r="D256" s="73"/>
      <c r="E256" s="138"/>
    </row>
    <row r="257" spans="1:12">
      <c r="A257" s="118"/>
      <c r="B257" s="119" t="s">
        <v>6</v>
      </c>
      <c r="C257" s="143">
        <v>7.5</v>
      </c>
      <c r="D257" s="144"/>
      <c r="E257" s="145">
        <f>C257*D257</f>
        <v>0</v>
      </c>
    </row>
    <row r="258" spans="1:12">
      <c r="A258" s="62"/>
      <c r="B258" s="63"/>
      <c r="C258" s="72"/>
      <c r="D258" s="73"/>
      <c r="E258" s="138"/>
    </row>
    <row r="259" spans="1:12" ht="15.75" thickBot="1">
      <c r="A259" s="146"/>
      <c r="B259" s="98" t="s">
        <v>15</v>
      </c>
      <c r="C259" s="147"/>
      <c r="D259" s="100"/>
      <c r="E259" s="101">
        <f>SUM(E179:E258)</f>
        <v>0</v>
      </c>
    </row>
    <row r="260" spans="1:12">
      <c r="D260" s="70"/>
      <c r="F260" s="27"/>
      <c r="G260" s="27"/>
    </row>
    <row r="261" spans="1:12" s="71" customFormat="1">
      <c r="A261" s="57">
        <v>4</v>
      </c>
      <c r="B261" s="150" t="s">
        <v>157</v>
      </c>
      <c r="C261" s="104"/>
      <c r="D261" s="105"/>
      <c r="E261" s="106"/>
    </row>
    <row r="262" spans="1:12" s="129" customFormat="1">
      <c r="A262" s="151"/>
      <c r="B262" s="152"/>
      <c r="C262" s="153"/>
      <c r="D262" s="154"/>
      <c r="E262" s="155"/>
      <c r="F262" s="156"/>
      <c r="I262" s="157"/>
      <c r="J262" s="157"/>
      <c r="K262" s="157"/>
      <c r="L262" s="157"/>
    </row>
    <row r="263" spans="1:12" s="129" customFormat="1">
      <c r="A263" s="151"/>
      <c r="B263" s="152" t="s">
        <v>259</v>
      </c>
      <c r="C263" s="152"/>
      <c r="D263" s="154"/>
      <c r="E263" s="155"/>
      <c r="F263" s="156"/>
      <c r="I263" s="157"/>
      <c r="J263" s="157"/>
      <c r="K263" s="157"/>
      <c r="L263" s="157"/>
    </row>
    <row r="264" spans="1:12" s="129" customFormat="1">
      <c r="A264" s="151"/>
      <c r="B264" s="152"/>
      <c r="C264" s="152"/>
      <c r="D264" s="154"/>
      <c r="E264" s="155"/>
      <c r="F264" s="156"/>
      <c r="I264" s="157"/>
      <c r="J264" s="157"/>
      <c r="K264" s="157"/>
      <c r="L264" s="157"/>
    </row>
    <row r="265" spans="1:12" s="129" customFormat="1" ht="14.25">
      <c r="A265" s="158">
        <f>MAX(A214:A263)+0.01</f>
        <v>4.01</v>
      </c>
      <c r="B265" s="159" t="s">
        <v>2</v>
      </c>
      <c r="C265" s="159"/>
      <c r="D265" s="159"/>
      <c r="E265" s="159"/>
      <c r="F265" s="159"/>
      <c r="I265" s="157"/>
      <c r="J265" s="157"/>
      <c r="K265" s="157"/>
      <c r="L265" s="157"/>
    </row>
    <row r="266" spans="1:12" s="129" customFormat="1" ht="38.25" customHeight="1">
      <c r="A266" s="151"/>
      <c r="B266" s="160" t="s">
        <v>191</v>
      </c>
      <c r="C266" s="153"/>
      <c r="D266" s="154"/>
      <c r="E266" s="155"/>
      <c r="F266" s="156"/>
      <c r="I266" s="157"/>
      <c r="J266" s="157"/>
      <c r="K266" s="157"/>
      <c r="L266" s="157"/>
    </row>
    <row r="267" spans="1:12" s="129" customFormat="1">
      <c r="A267" s="151"/>
      <c r="B267" s="160" t="s">
        <v>192</v>
      </c>
      <c r="C267" s="153"/>
      <c r="D267" s="154"/>
      <c r="E267" s="155"/>
      <c r="F267" s="156"/>
      <c r="H267" s="637"/>
      <c r="I267" s="637"/>
      <c r="J267" s="157"/>
      <c r="K267" s="157"/>
      <c r="L267" s="157"/>
    </row>
    <row r="268" spans="1:12" s="129" customFormat="1">
      <c r="A268" s="151"/>
      <c r="B268" s="160" t="s">
        <v>193</v>
      </c>
      <c r="C268" s="153"/>
      <c r="D268" s="154"/>
      <c r="E268" s="155"/>
      <c r="F268" s="156"/>
      <c r="I268" s="157"/>
      <c r="J268" s="157"/>
      <c r="K268" s="157"/>
      <c r="L268" s="157"/>
    </row>
    <row r="269" spans="1:12" s="129" customFormat="1">
      <c r="A269" s="151"/>
      <c r="B269" s="160" t="s">
        <v>194</v>
      </c>
      <c r="C269" s="153"/>
      <c r="D269" s="154"/>
      <c r="E269" s="155"/>
      <c r="F269" s="156"/>
      <c r="I269" s="157"/>
      <c r="J269" s="157"/>
      <c r="K269" s="157"/>
      <c r="L269" s="157"/>
    </row>
    <row r="270" spans="1:12" s="129" customFormat="1">
      <c r="A270" s="151"/>
      <c r="B270" s="160" t="s">
        <v>199</v>
      </c>
      <c r="C270" s="153"/>
      <c r="D270" s="154"/>
      <c r="E270" s="155"/>
      <c r="F270" s="156"/>
      <c r="I270" s="157"/>
      <c r="J270" s="157"/>
      <c r="K270" s="157"/>
      <c r="L270" s="157"/>
    </row>
    <row r="271" spans="1:12" s="129" customFormat="1">
      <c r="A271" s="151"/>
      <c r="B271" s="160" t="s">
        <v>195</v>
      </c>
      <c r="C271" s="153"/>
      <c r="D271" s="154"/>
      <c r="E271" s="155"/>
      <c r="F271" s="156"/>
      <c r="I271" s="157"/>
      <c r="J271" s="157"/>
      <c r="K271" s="157"/>
      <c r="L271" s="157"/>
    </row>
    <row r="272" spans="1:12" s="129" customFormat="1">
      <c r="A272" s="151"/>
      <c r="B272" s="160" t="s">
        <v>196</v>
      </c>
      <c r="I272" s="157"/>
      <c r="J272" s="157"/>
      <c r="K272" s="157"/>
      <c r="L272" s="157"/>
    </row>
    <row r="273" spans="1:12" s="129" customFormat="1">
      <c r="A273" s="151"/>
      <c r="B273" s="161" t="s">
        <v>124</v>
      </c>
      <c r="C273" s="162">
        <v>66.400000000000006</v>
      </c>
      <c r="D273" s="163"/>
      <c r="E273" s="164">
        <f>C273*D273</f>
        <v>0</v>
      </c>
      <c r="F273" s="165"/>
      <c r="I273" s="157"/>
      <c r="J273" s="157"/>
      <c r="K273" s="157"/>
      <c r="L273" s="157"/>
    </row>
    <row r="274" spans="1:12" s="129" customFormat="1">
      <c r="A274" s="151"/>
      <c r="B274" s="152"/>
      <c r="C274" s="152"/>
      <c r="D274" s="154"/>
      <c r="E274" s="155"/>
      <c r="F274" s="156"/>
      <c r="I274" s="157"/>
      <c r="J274" s="157"/>
      <c r="K274" s="157"/>
      <c r="L274" s="157"/>
    </row>
    <row r="275" spans="1:12" s="129" customFormat="1" ht="14.25">
      <c r="A275" s="158">
        <f>MAX(A224:A273)+0.01</f>
        <v>4.0199999999999996</v>
      </c>
      <c r="B275" s="159" t="s">
        <v>2</v>
      </c>
      <c r="C275" s="159"/>
      <c r="D275" s="159"/>
      <c r="E275" s="159"/>
      <c r="F275" s="159"/>
      <c r="I275" s="157"/>
      <c r="J275" s="157"/>
      <c r="K275" s="157"/>
      <c r="L275" s="157"/>
    </row>
    <row r="276" spans="1:12" s="129" customFormat="1" ht="51" customHeight="1">
      <c r="A276" s="151"/>
      <c r="B276" s="160" t="s">
        <v>247</v>
      </c>
      <c r="C276" s="153"/>
      <c r="D276" s="154"/>
      <c r="E276" s="155"/>
      <c r="F276" s="156"/>
      <c r="I276" s="157"/>
      <c r="J276" s="157"/>
      <c r="K276" s="157"/>
      <c r="L276" s="157"/>
    </row>
    <row r="277" spans="1:12" s="129" customFormat="1">
      <c r="A277" s="151"/>
      <c r="B277" s="160" t="s">
        <v>192</v>
      </c>
      <c r="C277" s="153"/>
      <c r="D277" s="154"/>
      <c r="E277" s="155"/>
      <c r="F277" s="156"/>
      <c r="I277" s="157"/>
      <c r="J277" s="157"/>
      <c r="K277" s="157"/>
      <c r="L277" s="157"/>
    </row>
    <row r="278" spans="1:12" s="129" customFormat="1">
      <c r="A278" s="151"/>
      <c r="B278" s="160" t="s">
        <v>244</v>
      </c>
      <c r="C278" s="153"/>
      <c r="D278" s="154"/>
      <c r="E278" s="155"/>
      <c r="F278" s="156"/>
      <c r="I278" s="157"/>
      <c r="J278" s="157"/>
      <c r="K278" s="157"/>
      <c r="L278" s="157"/>
    </row>
    <row r="279" spans="1:12" s="129" customFormat="1">
      <c r="A279" s="151"/>
      <c r="B279" s="160" t="s">
        <v>245</v>
      </c>
      <c r="C279" s="153"/>
      <c r="D279" s="154"/>
      <c r="E279" s="155"/>
      <c r="F279" s="156"/>
      <c r="I279" s="157"/>
      <c r="J279" s="157"/>
      <c r="K279" s="157"/>
      <c r="L279" s="157"/>
    </row>
    <row r="280" spans="1:12" s="129" customFormat="1">
      <c r="A280" s="151"/>
      <c r="B280" s="160" t="s">
        <v>194</v>
      </c>
      <c r="C280" s="153"/>
      <c r="D280" s="154"/>
      <c r="E280" s="155"/>
      <c r="F280" s="156"/>
      <c r="I280" s="157"/>
      <c r="J280" s="157"/>
      <c r="K280" s="157"/>
      <c r="L280" s="157"/>
    </row>
    <row r="281" spans="1:12" s="129" customFormat="1">
      <c r="A281" s="151"/>
      <c r="B281" s="160" t="s">
        <v>199</v>
      </c>
      <c r="C281" s="153"/>
      <c r="D281" s="154"/>
      <c r="E281" s="155"/>
      <c r="F281" s="156"/>
      <c r="I281" s="157"/>
      <c r="J281" s="157"/>
      <c r="K281" s="157"/>
      <c r="L281" s="157"/>
    </row>
    <row r="282" spans="1:12" s="129" customFormat="1">
      <c r="A282" s="151"/>
      <c r="B282" s="160" t="s">
        <v>195</v>
      </c>
      <c r="C282" s="153"/>
      <c r="D282" s="154"/>
      <c r="E282" s="155"/>
      <c r="F282" s="156"/>
      <c r="I282" s="157"/>
      <c r="J282" s="157"/>
      <c r="K282" s="157"/>
      <c r="L282" s="157"/>
    </row>
    <row r="283" spans="1:12" s="129" customFormat="1">
      <c r="A283" s="151"/>
      <c r="B283" s="160" t="s">
        <v>196</v>
      </c>
      <c r="I283" s="157"/>
      <c r="J283" s="157"/>
      <c r="K283" s="157"/>
      <c r="L283" s="157"/>
    </row>
    <row r="284" spans="1:12" s="129" customFormat="1">
      <c r="A284" s="151"/>
      <c r="B284" s="161" t="s">
        <v>124</v>
      </c>
      <c r="C284" s="162">
        <v>48</v>
      </c>
      <c r="D284" s="163"/>
      <c r="E284" s="164">
        <f>C284*D284</f>
        <v>0</v>
      </c>
      <c r="F284" s="165"/>
      <c r="I284" s="157"/>
      <c r="J284" s="157"/>
      <c r="K284" s="157"/>
      <c r="L284" s="157"/>
    </row>
    <row r="285" spans="1:12" s="129" customFormat="1">
      <c r="A285" s="151"/>
      <c r="B285" s="152"/>
      <c r="C285" s="152"/>
      <c r="D285" s="154"/>
      <c r="E285" s="155"/>
      <c r="F285" s="156"/>
      <c r="I285" s="157"/>
      <c r="J285" s="157"/>
      <c r="K285" s="157"/>
      <c r="L285" s="157"/>
    </row>
    <row r="286" spans="1:12" s="129" customFormat="1" ht="14.25">
      <c r="A286" s="158">
        <f>MAX(A235:A284)+0.01</f>
        <v>4.0299999999999994</v>
      </c>
      <c r="B286" s="159" t="s">
        <v>2</v>
      </c>
      <c r="C286" s="159"/>
      <c r="D286" s="159"/>
      <c r="E286" s="159"/>
      <c r="F286" s="159"/>
      <c r="I286" s="157"/>
      <c r="J286" s="157"/>
      <c r="K286" s="157"/>
      <c r="L286" s="157"/>
    </row>
    <row r="287" spans="1:12" s="129" customFormat="1" ht="23.25" customHeight="1">
      <c r="A287" s="151"/>
      <c r="B287" s="160" t="s">
        <v>248</v>
      </c>
      <c r="C287" s="153"/>
      <c r="D287" s="154"/>
      <c r="E287" s="155"/>
      <c r="F287" s="156"/>
      <c r="I287" s="157"/>
      <c r="J287" s="157"/>
      <c r="K287" s="157"/>
      <c r="L287" s="157"/>
    </row>
    <row r="288" spans="1:12" s="129" customFormat="1">
      <c r="A288" s="151"/>
      <c r="B288" s="160" t="s">
        <v>192</v>
      </c>
      <c r="C288" s="153"/>
      <c r="D288" s="154"/>
      <c r="E288" s="155"/>
      <c r="F288" s="156"/>
      <c r="I288" s="157"/>
      <c r="J288" s="157"/>
      <c r="K288" s="157"/>
      <c r="L288" s="157"/>
    </row>
    <row r="289" spans="1:12" s="129" customFormat="1">
      <c r="A289" s="151"/>
      <c r="B289" s="160" t="s">
        <v>193</v>
      </c>
      <c r="C289" s="153"/>
      <c r="D289" s="154"/>
      <c r="E289" s="155"/>
      <c r="F289" s="156"/>
      <c r="I289" s="157"/>
      <c r="J289" s="157"/>
      <c r="K289" s="157"/>
      <c r="L289" s="157"/>
    </row>
    <row r="290" spans="1:12" s="129" customFormat="1">
      <c r="A290" s="151"/>
      <c r="B290" s="160" t="s">
        <v>194</v>
      </c>
      <c r="C290" s="153"/>
      <c r="D290" s="154"/>
      <c r="E290" s="155"/>
      <c r="F290" s="156"/>
      <c r="I290" s="157"/>
      <c r="J290" s="157"/>
      <c r="K290" s="157"/>
      <c r="L290" s="157"/>
    </row>
    <row r="291" spans="1:12" s="129" customFormat="1">
      <c r="A291" s="151"/>
      <c r="B291" s="160" t="s">
        <v>199</v>
      </c>
      <c r="C291" s="153"/>
      <c r="D291" s="154"/>
      <c r="E291" s="155"/>
      <c r="F291" s="156"/>
      <c r="I291" s="157"/>
      <c r="J291" s="157"/>
      <c r="K291" s="157"/>
      <c r="L291" s="157"/>
    </row>
    <row r="292" spans="1:12" s="129" customFormat="1">
      <c r="A292" s="151"/>
      <c r="B292" s="160" t="s">
        <v>195</v>
      </c>
      <c r="C292" s="153"/>
      <c r="D292" s="154"/>
      <c r="E292" s="155"/>
      <c r="F292" s="156"/>
      <c r="I292" s="157"/>
      <c r="J292" s="157"/>
      <c r="K292" s="157"/>
      <c r="L292" s="157"/>
    </row>
    <row r="293" spans="1:12" s="129" customFormat="1">
      <c r="A293" s="151"/>
      <c r="B293" s="161" t="s">
        <v>0</v>
      </c>
      <c r="C293" s="162">
        <v>1</v>
      </c>
      <c r="D293" s="163"/>
      <c r="E293" s="164">
        <f>C293*D293</f>
        <v>0</v>
      </c>
      <c r="F293" s="165"/>
      <c r="I293" s="157"/>
      <c r="J293" s="157"/>
      <c r="K293" s="157"/>
      <c r="L293" s="157"/>
    </row>
    <row r="294" spans="1:12" s="71" customFormat="1">
      <c r="A294" s="64"/>
      <c r="C294" s="251"/>
      <c r="D294" s="85"/>
      <c r="E294" s="85"/>
    </row>
    <row r="295" spans="1:12" s="129" customFormat="1">
      <c r="A295" s="64"/>
      <c r="B295" s="166" t="s">
        <v>260</v>
      </c>
      <c r="C295" s="251"/>
      <c r="D295" s="90"/>
      <c r="E295" s="90"/>
      <c r="F295" s="156"/>
      <c r="I295" s="157"/>
      <c r="J295" s="157"/>
      <c r="K295" s="157"/>
      <c r="L295" s="157"/>
    </row>
    <row r="296" spans="1:12" s="71" customFormat="1">
      <c r="A296" s="102"/>
      <c r="B296" s="167"/>
      <c r="C296" s="139"/>
      <c r="D296" s="168"/>
      <c r="E296" s="168"/>
      <c r="F296" s="169"/>
    </row>
    <row r="297" spans="1:12" s="71" customFormat="1">
      <c r="A297" s="64">
        <f>MAX(A256:A296)+0.01</f>
        <v>4.0399999999999991</v>
      </c>
      <c r="B297" s="63" t="s">
        <v>158</v>
      </c>
      <c r="C297" s="72"/>
      <c r="D297" s="73"/>
      <c r="E297" s="138"/>
    </row>
    <row r="298" spans="1:12" s="71" customFormat="1">
      <c r="A298" s="62"/>
      <c r="B298" s="63" t="s">
        <v>246</v>
      </c>
      <c r="C298" s="72"/>
      <c r="D298" s="73"/>
      <c r="E298" s="138"/>
      <c r="F298" s="169"/>
    </row>
    <row r="299" spans="1:12" s="71" customFormat="1">
      <c r="A299" s="62" t="s">
        <v>5</v>
      </c>
      <c r="B299" s="63" t="s">
        <v>117</v>
      </c>
      <c r="C299" s="72"/>
      <c r="D299" s="73"/>
      <c r="E299" s="138"/>
      <c r="F299" s="169"/>
    </row>
    <row r="300" spans="1:12" s="71" customFormat="1">
      <c r="A300" s="102"/>
      <c r="B300" s="69" t="s">
        <v>0</v>
      </c>
      <c r="C300" s="139">
        <v>13</v>
      </c>
      <c r="D300" s="140"/>
      <c r="E300" s="141">
        <f>C300*D300</f>
        <v>0</v>
      </c>
    </row>
    <row r="301" spans="1:12" s="71" customFormat="1">
      <c r="A301" s="102"/>
      <c r="B301" s="167"/>
      <c r="C301" s="139"/>
      <c r="D301" s="168"/>
      <c r="E301" s="168"/>
      <c r="F301" s="169"/>
    </row>
    <row r="302" spans="1:12" s="71" customFormat="1">
      <c r="A302" s="64">
        <f>MAX(A261:A301)+0.01</f>
        <v>4.0499999999999989</v>
      </c>
      <c r="B302" s="63" t="s">
        <v>158</v>
      </c>
      <c r="C302" s="72"/>
      <c r="D302" s="73"/>
      <c r="E302" s="138"/>
    </row>
    <row r="303" spans="1:12" s="71" customFormat="1" ht="28.5">
      <c r="A303" s="62"/>
      <c r="B303" s="63" t="s">
        <v>242</v>
      </c>
      <c r="C303" s="72"/>
      <c r="D303" s="73"/>
      <c r="E303" s="138"/>
      <c r="F303" s="169"/>
    </row>
    <row r="304" spans="1:12" s="71" customFormat="1">
      <c r="A304" s="62" t="s">
        <v>5</v>
      </c>
      <c r="B304" s="63" t="s">
        <v>190</v>
      </c>
      <c r="C304" s="72"/>
      <c r="D304" s="73"/>
      <c r="E304" s="138"/>
      <c r="F304" s="169"/>
    </row>
    <row r="305" spans="1:10" s="71" customFormat="1">
      <c r="A305" s="118"/>
      <c r="B305" s="119" t="s">
        <v>3</v>
      </c>
      <c r="C305" s="143">
        <v>66.400000000000006</v>
      </c>
      <c r="D305" s="144"/>
      <c r="E305" s="145">
        <f>C305*D305</f>
        <v>0</v>
      </c>
    </row>
    <row r="306" spans="1:10" s="71" customFormat="1" ht="14.25">
      <c r="A306" s="170"/>
      <c r="B306" s="171"/>
      <c r="C306" s="172"/>
      <c r="D306" s="173"/>
      <c r="E306" s="174"/>
    </row>
    <row r="307" spans="1:10" s="71" customFormat="1" ht="15.75" thickBot="1">
      <c r="A307" s="146" t="s">
        <v>159</v>
      </c>
      <c r="B307" s="98"/>
      <c r="C307" s="99"/>
      <c r="D307" s="100"/>
      <c r="E307" s="101">
        <f>SUM(E266:E305)</f>
        <v>0</v>
      </c>
    </row>
    <row r="308" spans="1:10" s="71" customFormat="1">
      <c r="A308" s="102"/>
      <c r="B308" s="103"/>
      <c r="C308" s="104"/>
      <c r="D308" s="105"/>
      <c r="E308" s="106"/>
    </row>
    <row r="309" spans="1:10">
      <c r="A309" s="102"/>
      <c r="B309" s="103"/>
      <c r="C309" s="51"/>
      <c r="D309" s="105"/>
      <c r="E309" s="106"/>
    </row>
    <row r="310" spans="1:10">
      <c r="A310" s="57">
        <v>5</v>
      </c>
      <c r="B310" s="58" t="s">
        <v>12</v>
      </c>
      <c r="C310" s="107"/>
      <c r="D310" s="52"/>
      <c r="E310" s="61"/>
    </row>
    <row r="311" spans="1:10">
      <c r="A311" s="62"/>
      <c r="B311" s="63"/>
      <c r="C311" s="59"/>
      <c r="E311" s="61"/>
    </row>
    <row r="312" spans="1:10">
      <c r="A312" s="62"/>
      <c r="B312" s="58" t="s">
        <v>261</v>
      </c>
      <c r="C312" s="59"/>
      <c r="E312" s="61"/>
    </row>
    <row r="313" spans="1:10">
      <c r="A313" s="62"/>
      <c r="B313" s="63"/>
      <c r="C313" s="59"/>
      <c r="E313" s="61"/>
    </row>
    <row r="314" spans="1:10" s="71" customFormat="1">
      <c r="A314" s="64">
        <f>MAX(A309:A313)+0.01</f>
        <v>5.01</v>
      </c>
      <c r="B314" s="63" t="s">
        <v>11</v>
      </c>
      <c r="C314" s="59"/>
      <c r="D314" s="60"/>
      <c r="E314" s="61"/>
    </row>
    <row r="315" spans="1:10" s="71" customFormat="1" ht="28.5">
      <c r="A315" s="62"/>
      <c r="B315" s="63" t="s">
        <v>10</v>
      </c>
      <c r="C315" s="59"/>
      <c r="D315" s="60"/>
      <c r="E315" s="61"/>
    </row>
    <row r="316" spans="1:10" s="71" customFormat="1">
      <c r="A316" s="62"/>
      <c r="B316" s="63" t="s">
        <v>9</v>
      </c>
      <c r="C316" s="59">
        <v>7</v>
      </c>
      <c r="D316" s="60"/>
      <c r="E316" s="61">
        <f>C316*D316</f>
        <v>0</v>
      </c>
    </row>
    <row r="317" spans="1:10" s="71" customFormat="1">
      <c r="A317" s="62"/>
      <c r="B317" s="63"/>
      <c r="C317" s="59"/>
      <c r="D317" s="60"/>
      <c r="E317" s="61"/>
    </row>
    <row r="318" spans="1:10" s="76" customFormat="1">
      <c r="A318" s="64">
        <f>MAX(A313:A317)+0.01</f>
        <v>5.0199999999999996</v>
      </c>
      <c r="B318" s="63" t="s">
        <v>105</v>
      </c>
      <c r="C318" s="68"/>
      <c r="D318" s="60"/>
      <c r="E318" s="66"/>
      <c r="G318" s="26"/>
      <c r="H318" s="27"/>
      <c r="I318" s="27"/>
      <c r="J318" s="27"/>
    </row>
    <row r="319" spans="1:10" s="76" customFormat="1" ht="28.5">
      <c r="A319" s="62"/>
      <c r="B319" s="63" t="s">
        <v>104</v>
      </c>
      <c r="C319" s="59"/>
      <c r="D319" s="60"/>
      <c r="E319" s="61"/>
      <c r="G319" s="26"/>
      <c r="H319" s="27"/>
      <c r="I319" s="27"/>
      <c r="J319" s="27"/>
    </row>
    <row r="320" spans="1:10" s="76" customFormat="1">
      <c r="A320" s="62"/>
      <c r="B320" s="63" t="s">
        <v>8</v>
      </c>
      <c r="C320" s="59">
        <v>3</v>
      </c>
      <c r="D320" s="60"/>
      <c r="E320" s="61">
        <f>C320*D320</f>
        <v>0</v>
      </c>
      <c r="G320" s="26"/>
      <c r="H320" s="27"/>
      <c r="I320" s="27"/>
      <c r="J320" s="27"/>
    </row>
    <row r="321" spans="1:10" s="76" customFormat="1">
      <c r="A321" s="62"/>
      <c r="B321" s="63"/>
      <c r="C321" s="59"/>
      <c r="D321" s="60"/>
      <c r="E321" s="61"/>
      <c r="G321" s="26"/>
      <c r="H321" s="27"/>
      <c r="I321" s="27"/>
      <c r="J321" s="27"/>
    </row>
    <row r="322" spans="1:10" s="76" customFormat="1">
      <c r="A322" s="64">
        <f>MAX(A317:A321)+0.01</f>
        <v>5.0299999999999994</v>
      </c>
      <c r="B322" s="63" t="s">
        <v>80</v>
      </c>
      <c r="C322" s="68"/>
      <c r="D322" s="60"/>
      <c r="E322" s="66"/>
      <c r="G322" s="26"/>
      <c r="H322" s="27"/>
      <c r="I322" s="27"/>
      <c r="J322" s="27"/>
    </row>
    <row r="323" spans="1:10" s="76" customFormat="1" ht="28.5">
      <c r="A323" s="62"/>
      <c r="B323" s="63" t="s">
        <v>81</v>
      </c>
      <c r="C323" s="59"/>
      <c r="D323" s="60"/>
      <c r="E323" s="61"/>
      <c r="G323" s="26"/>
      <c r="H323" s="27"/>
      <c r="I323" s="27"/>
      <c r="J323" s="27"/>
    </row>
    <row r="324" spans="1:10" s="76" customFormat="1">
      <c r="A324" s="62"/>
      <c r="B324" s="63" t="s">
        <v>8</v>
      </c>
      <c r="C324" s="59">
        <v>4</v>
      </c>
      <c r="D324" s="60"/>
      <c r="E324" s="61">
        <f>C324*D324</f>
        <v>0</v>
      </c>
      <c r="G324" s="26"/>
      <c r="H324" s="27"/>
      <c r="I324" s="27"/>
      <c r="J324" s="27"/>
    </row>
    <row r="325" spans="1:10" s="76" customFormat="1">
      <c r="A325" s="148"/>
      <c r="B325" s="149"/>
      <c r="C325" s="68"/>
      <c r="D325" s="70"/>
      <c r="E325" s="66"/>
      <c r="G325" s="26"/>
      <c r="H325" s="27"/>
      <c r="I325" s="27"/>
      <c r="J325" s="27"/>
    </row>
    <row r="326" spans="1:10" s="76" customFormat="1">
      <c r="A326" s="64">
        <f>MAX(A318:A325)+0.01</f>
        <v>5.0399999999999991</v>
      </c>
      <c r="B326" s="63" t="s">
        <v>2</v>
      </c>
      <c r="C326" s="59"/>
      <c r="D326" s="60"/>
      <c r="E326" s="61"/>
      <c r="G326" s="26"/>
      <c r="H326" s="27"/>
      <c r="I326" s="27"/>
      <c r="J326" s="27"/>
    </row>
    <row r="327" spans="1:10" s="76" customFormat="1" ht="28.5">
      <c r="A327" s="62"/>
      <c r="B327" s="69" t="s">
        <v>135</v>
      </c>
      <c r="C327" s="59"/>
      <c r="D327" s="60"/>
      <c r="E327" s="61"/>
      <c r="G327" s="26"/>
      <c r="H327" s="27"/>
      <c r="I327" s="27"/>
      <c r="J327" s="27"/>
    </row>
    <row r="328" spans="1:10" s="76" customFormat="1">
      <c r="A328" s="62"/>
      <c r="B328" s="63" t="s">
        <v>4</v>
      </c>
      <c r="C328" s="59">
        <v>5</v>
      </c>
      <c r="D328" s="60"/>
      <c r="E328" s="61">
        <f>C328*D328</f>
        <v>0</v>
      </c>
      <c r="G328" s="26"/>
      <c r="H328" s="27"/>
      <c r="I328" s="27"/>
      <c r="J328" s="27"/>
    </row>
    <row r="329" spans="1:10" s="71" customFormat="1">
      <c r="A329" s="62"/>
      <c r="B329" s="63"/>
      <c r="C329" s="59"/>
      <c r="D329" s="60"/>
      <c r="E329" s="61"/>
    </row>
    <row r="330" spans="1:10" s="71" customFormat="1">
      <c r="A330" s="64">
        <f>MAX(A319:A328)+0.01</f>
        <v>5.0499999999999989</v>
      </c>
      <c r="B330" s="63" t="s">
        <v>137</v>
      </c>
      <c r="C330" s="59"/>
      <c r="D330" s="60"/>
      <c r="E330" s="61"/>
    </row>
    <row r="331" spans="1:10" s="71" customFormat="1" ht="42.75">
      <c r="A331" s="62"/>
      <c r="B331" s="69" t="s">
        <v>136</v>
      </c>
      <c r="C331" s="59"/>
      <c r="D331" s="60"/>
      <c r="E331" s="61"/>
    </row>
    <row r="332" spans="1:10" s="71" customFormat="1" ht="14.25">
      <c r="A332" s="175" t="s">
        <v>5</v>
      </c>
      <c r="B332" s="69" t="s">
        <v>202</v>
      </c>
      <c r="C332" s="59"/>
      <c r="D332" s="60"/>
      <c r="E332" s="61"/>
    </row>
    <row r="333" spans="1:10" s="71" customFormat="1">
      <c r="A333" s="62"/>
      <c r="B333" s="63" t="s">
        <v>4</v>
      </c>
      <c r="C333" s="59">
        <v>1</v>
      </c>
      <c r="D333" s="60"/>
      <c r="E333" s="61">
        <f>C333*D333</f>
        <v>0</v>
      </c>
    </row>
    <row r="334" spans="1:10" s="71" customFormat="1">
      <c r="A334" s="62"/>
      <c r="B334" s="63"/>
      <c r="C334" s="59"/>
      <c r="D334" s="60"/>
      <c r="E334" s="61"/>
    </row>
    <row r="335" spans="1:10" s="71" customFormat="1">
      <c r="A335" s="64">
        <f>MAX(A323:A332)+0.01</f>
        <v>5.0599999999999987</v>
      </c>
      <c r="B335" s="63" t="s">
        <v>256</v>
      </c>
      <c r="C335" s="59"/>
      <c r="D335" s="60"/>
      <c r="E335" s="61"/>
    </row>
    <row r="336" spans="1:10" s="71" customFormat="1">
      <c r="A336" s="62"/>
      <c r="B336" s="69" t="s">
        <v>257</v>
      </c>
      <c r="C336" s="59"/>
      <c r="D336" s="60"/>
      <c r="E336" s="61"/>
    </row>
    <row r="337" spans="1:10" s="71" customFormat="1" ht="14.25">
      <c r="A337" s="175" t="s">
        <v>5</v>
      </c>
      <c r="B337" s="69" t="s">
        <v>258</v>
      </c>
      <c r="C337" s="59"/>
      <c r="D337" s="60"/>
      <c r="E337" s="61"/>
    </row>
    <row r="338" spans="1:10" s="71" customFormat="1">
      <c r="A338" s="62"/>
      <c r="B338" s="63" t="s">
        <v>4</v>
      </c>
      <c r="C338" s="59">
        <v>1</v>
      </c>
      <c r="D338" s="60"/>
      <c r="E338" s="61">
        <f>C338*D338</f>
        <v>0</v>
      </c>
    </row>
    <row r="339" spans="1:10" s="76" customFormat="1">
      <c r="A339" s="62"/>
      <c r="B339" s="63"/>
      <c r="C339" s="59"/>
      <c r="D339" s="60"/>
      <c r="E339" s="61"/>
      <c r="G339" s="26"/>
      <c r="H339" s="27"/>
      <c r="I339" s="27"/>
      <c r="J339" s="27"/>
    </row>
    <row r="340" spans="1:10" s="76" customFormat="1">
      <c r="A340" s="148"/>
      <c r="B340" s="58" t="s">
        <v>262</v>
      </c>
      <c r="C340" s="68"/>
      <c r="D340" s="70"/>
      <c r="E340" s="66"/>
      <c r="G340" s="26"/>
      <c r="H340" s="27"/>
      <c r="I340" s="27"/>
      <c r="J340" s="27"/>
    </row>
    <row r="341" spans="1:10" s="76" customFormat="1">
      <c r="A341" s="148"/>
      <c r="B341" s="58"/>
      <c r="C341" s="68"/>
      <c r="D341" s="70"/>
      <c r="E341" s="66"/>
      <c r="G341" s="26"/>
      <c r="H341" s="27"/>
      <c r="I341" s="27"/>
      <c r="J341" s="27"/>
    </row>
    <row r="342" spans="1:10" s="76" customFormat="1">
      <c r="A342" s="64">
        <f>MAX(A326:A340)+0.01</f>
        <v>5.0699999999999985</v>
      </c>
      <c r="B342" s="63" t="s">
        <v>215</v>
      </c>
      <c r="C342" s="72"/>
      <c r="D342" s="73"/>
      <c r="E342" s="74"/>
      <c r="G342" s="26"/>
      <c r="H342" s="27"/>
      <c r="I342" s="27"/>
      <c r="J342" s="27"/>
    </row>
    <row r="343" spans="1:10" s="76" customFormat="1" ht="57">
      <c r="A343" s="62"/>
      <c r="B343" s="69" t="s">
        <v>216</v>
      </c>
      <c r="C343" s="72"/>
      <c r="D343" s="73"/>
      <c r="E343" s="74"/>
      <c r="G343" s="26"/>
      <c r="H343" s="27"/>
      <c r="I343" s="27"/>
      <c r="J343" s="27"/>
    </row>
    <row r="344" spans="1:10" s="76" customFormat="1" ht="14.25">
      <c r="A344" s="175" t="s">
        <v>5</v>
      </c>
      <c r="B344" s="69" t="s">
        <v>218</v>
      </c>
      <c r="C344" s="72"/>
      <c r="D344" s="73"/>
      <c r="E344" s="74"/>
      <c r="G344" s="26"/>
      <c r="H344" s="27"/>
      <c r="I344" s="27"/>
      <c r="J344" s="27"/>
    </row>
    <row r="345" spans="1:10" s="76" customFormat="1" ht="14.25">
      <c r="A345" s="176"/>
      <c r="B345" s="69" t="s">
        <v>6</v>
      </c>
      <c r="C345" s="139">
        <v>4</v>
      </c>
      <c r="D345" s="140"/>
      <c r="E345" s="177">
        <f>C345*D345</f>
        <v>0</v>
      </c>
      <c r="G345" s="26"/>
      <c r="H345" s="27"/>
      <c r="I345" s="27"/>
      <c r="J345" s="27"/>
    </row>
    <row r="346" spans="1:10" s="71" customFormat="1">
      <c r="A346" s="252"/>
      <c r="B346" s="253"/>
      <c r="C346" s="254"/>
      <c r="D346" s="255"/>
      <c r="E346" s="256"/>
    </row>
    <row r="347" spans="1:10" s="76" customFormat="1" ht="15.75" thickBot="1">
      <c r="A347" s="146" t="s">
        <v>1</v>
      </c>
      <c r="B347" s="98"/>
      <c r="C347" s="99"/>
      <c r="D347" s="100"/>
      <c r="E347" s="101">
        <f>SUM(E315:E345)</f>
        <v>0</v>
      </c>
      <c r="G347" s="26"/>
      <c r="H347" s="27"/>
      <c r="I347" s="27"/>
      <c r="J347" s="27"/>
    </row>
    <row r="348" spans="1:10">
      <c r="A348" s="102"/>
      <c r="B348" s="103"/>
      <c r="C348" s="104"/>
      <c r="D348" s="105"/>
      <c r="E348" s="106"/>
    </row>
    <row r="349" spans="1:10">
      <c r="B349" s="69"/>
      <c r="C349" s="139"/>
      <c r="D349" s="140"/>
      <c r="E349" s="257"/>
    </row>
    <row r="350" spans="1:10">
      <c r="A350" s="183">
        <v>7</v>
      </c>
      <c r="B350" s="58" t="s">
        <v>63</v>
      </c>
      <c r="C350" s="107"/>
      <c r="D350" s="52"/>
      <c r="E350" s="108"/>
    </row>
    <row r="351" spans="1:10">
      <c r="A351" s="62"/>
      <c r="B351" s="63"/>
      <c r="C351" s="59"/>
      <c r="E351" s="61"/>
      <c r="F351" s="195"/>
    </row>
    <row r="352" spans="1:10">
      <c r="A352" s="62"/>
      <c r="B352" s="58" t="s">
        <v>94</v>
      </c>
      <c r="C352" s="59"/>
      <c r="E352" s="61"/>
    </row>
    <row r="353" spans="1:6">
      <c r="A353" s="62"/>
      <c r="B353" s="58"/>
      <c r="C353" s="59"/>
      <c r="E353" s="61"/>
    </row>
    <row r="354" spans="1:6">
      <c r="A354" s="64">
        <f>MAX(A348:A353)+0.01</f>
        <v>7.01</v>
      </c>
      <c r="B354" s="63" t="s">
        <v>64</v>
      </c>
      <c r="C354" s="59"/>
      <c r="E354" s="61"/>
    </row>
    <row r="355" spans="1:6">
      <c r="A355" s="62"/>
      <c r="B355" s="63" t="s">
        <v>65</v>
      </c>
      <c r="C355" s="59"/>
      <c r="E355" s="61"/>
    </row>
    <row r="356" spans="1:6">
      <c r="A356" s="62"/>
      <c r="B356" s="63" t="s">
        <v>66</v>
      </c>
      <c r="C356" s="59">
        <v>10</v>
      </c>
      <c r="E356" s="61">
        <f>C356*D356</f>
        <v>0</v>
      </c>
      <c r="F356" s="195"/>
    </row>
    <row r="357" spans="1:6">
      <c r="A357" s="62"/>
      <c r="B357" s="63"/>
      <c r="C357" s="59"/>
      <c r="E357" s="61"/>
    </row>
    <row r="358" spans="1:6">
      <c r="A358" s="64">
        <f>MAX(A348:A357)+0.01</f>
        <v>7.02</v>
      </c>
      <c r="B358" s="63" t="s">
        <v>67</v>
      </c>
      <c r="C358" s="59"/>
      <c r="E358" s="61"/>
    </row>
    <row r="359" spans="1:6">
      <c r="A359" s="62"/>
      <c r="B359" s="63" t="s">
        <v>68</v>
      </c>
      <c r="C359" s="59"/>
      <c r="E359" s="61"/>
    </row>
    <row r="360" spans="1:6">
      <c r="A360" s="62"/>
      <c r="B360" s="63" t="s">
        <v>66</v>
      </c>
      <c r="C360" s="59">
        <v>5</v>
      </c>
      <c r="E360" s="61">
        <f>C360*D360</f>
        <v>0</v>
      </c>
    </row>
    <row r="361" spans="1:6">
      <c r="A361" s="62"/>
      <c r="B361" s="63"/>
      <c r="C361" s="59"/>
      <c r="E361" s="61"/>
    </row>
    <row r="362" spans="1:6">
      <c r="A362" s="64">
        <f>MAX(A348:A361)+0.01</f>
        <v>7.0299999999999994</v>
      </c>
      <c r="B362" s="63" t="s">
        <v>67</v>
      </c>
      <c r="C362" s="59"/>
      <c r="E362" s="61"/>
    </row>
    <row r="363" spans="1:6">
      <c r="A363" s="62"/>
      <c r="B363" s="63" t="s">
        <v>127</v>
      </c>
      <c r="C363" s="59"/>
      <c r="E363" s="61"/>
    </row>
    <row r="364" spans="1:6">
      <c r="A364" s="62" t="s">
        <v>5</v>
      </c>
      <c r="B364" s="63" t="s">
        <v>129</v>
      </c>
      <c r="C364" s="59"/>
      <c r="E364" s="61"/>
    </row>
    <row r="365" spans="1:6">
      <c r="A365" s="62"/>
      <c r="B365" s="63" t="s">
        <v>66</v>
      </c>
      <c r="C365" s="59">
        <v>2</v>
      </c>
      <c r="E365" s="61">
        <f>C365*D365</f>
        <v>0</v>
      </c>
    </row>
    <row r="366" spans="1:6">
      <c r="A366" s="62" t="s">
        <v>5</v>
      </c>
      <c r="B366" s="63" t="s">
        <v>128</v>
      </c>
      <c r="C366" s="59"/>
      <c r="E366" s="61"/>
    </row>
    <row r="367" spans="1:6">
      <c r="A367" s="62"/>
      <c r="B367" s="63" t="s">
        <v>66</v>
      </c>
      <c r="C367" s="59">
        <v>2</v>
      </c>
      <c r="E367" s="61">
        <f>C367*D367</f>
        <v>0</v>
      </c>
    </row>
    <row r="368" spans="1:6">
      <c r="A368" s="62" t="s">
        <v>5</v>
      </c>
      <c r="B368" s="63" t="s">
        <v>130</v>
      </c>
      <c r="C368" s="59"/>
      <c r="E368" s="61"/>
    </row>
    <row r="369" spans="1:5">
      <c r="A369" s="62"/>
      <c r="B369" s="63" t="s">
        <v>66</v>
      </c>
      <c r="C369" s="59">
        <v>2</v>
      </c>
      <c r="E369" s="61">
        <f>C369*D369</f>
        <v>0</v>
      </c>
    </row>
    <row r="370" spans="1:5">
      <c r="A370" s="62" t="s">
        <v>5</v>
      </c>
      <c r="B370" s="63" t="s">
        <v>221</v>
      </c>
      <c r="C370" s="59"/>
      <c r="E370" s="61"/>
    </row>
    <row r="371" spans="1:5">
      <c r="A371" s="62"/>
      <c r="B371" s="63" t="s">
        <v>66</v>
      </c>
      <c r="C371" s="59">
        <v>2</v>
      </c>
      <c r="E371" s="61">
        <f>C371*D371</f>
        <v>0</v>
      </c>
    </row>
    <row r="372" spans="1:5">
      <c r="A372" s="62"/>
      <c r="B372" s="63"/>
      <c r="C372" s="59"/>
      <c r="E372" s="61"/>
    </row>
    <row r="373" spans="1:5">
      <c r="A373" s="64">
        <f>MAX(A348:A372)+0.01</f>
        <v>7.0399999999999991</v>
      </c>
      <c r="B373" s="63" t="s">
        <v>2</v>
      </c>
      <c r="C373" s="59"/>
      <c r="E373" s="61"/>
    </row>
    <row r="374" spans="1:5">
      <c r="A374" s="62"/>
      <c r="B374" s="63" t="s">
        <v>69</v>
      </c>
      <c r="C374" s="59"/>
      <c r="E374" s="61"/>
    </row>
    <row r="375" spans="1:5">
      <c r="A375" s="62"/>
      <c r="B375" s="63" t="s">
        <v>0</v>
      </c>
      <c r="C375" s="59">
        <v>1</v>
      </c>
      <c r="E375" s="61">
        <f>C375*D375</f>
        <v>0</v>
      </c>
    </row>
    <row r="376" spans="1:5">
      <c r="A376" s="62"/>
      <c r="B376" s="63"/>
      <c r="C376" s="59"/>
      <c r="E376" s="61"/>
    </row>
    <row r="377" spans="1:5">
      <c r="A377" s="64">
        <f>MAX(A347:A375)+0.01</f>
        <v>7.0499999999999989</v>
      </c>
      <c r="B377" s="63" t="s">
        <v>70</v>
      </c>
      <c r="C377" s="59"/>
      <c r="E377" s="61"/>
    </row>
    <row r="378" spans="1:5">
      <c r="A378" s="62"/>
      <c r="B378" s="63" t="s">
        <v>71</v>
      </c>
      <c r="C378" s="59"/>
      <c r="E378" s="61"/>
    </row>
    <row r="379" spans="1:5" ht="57">
      <c r="A379" s="62" t="s">
        <v>5</v>
      </c>
      <c r="B379" s="63" t="s">
        <v>832</v>
      </c>
      <c r="C379" s="59"/>
      <c r="E379" s="61"/>
    </row>
    <row r="380" spans="1:5">
      <c r="A380" s="62"/>
      <c r="B380" s="63" t="s">
        <v>0</v>
      </c>
      <c r="C380" s="59">
        <v>1</v>
      </c>
      <c r="E380" s="61">
        <f>C380*D380</f>
        <v>0</v>
      </c>
    </row>
    <row r="381" spans="1:5">
      <c r="A381" s="184"/>
      <c r="B381" s="185"/>
      <c r="C381" s="186"/>
      <c r="D381" s="187"/>
      <c r="E381" s="188"/>
    </row>
    <row r="382" spans="1:5" ht="15.75" thickBot="1">
      <c r="A382" s="146"/>
      <c r="B382" s="98" t="s">
        <v>72</v>
      </c>
      <c r="C382" s="99"/>
      <c r="D382" s="100"/>
      <c r="E382" s="101">
        <f>SUM(E354:E380)</f>
        <v>0</v>
      </c>
    </row>
    <row r="627" spans="1:5" ht="14.25">
      <c r="A627" s="189"/>
      <c r="B627" s="95"/>
      <c r="C627" s="27"/>
      <c r="D627" s="96"/>
      <c r="E627" s="27"/>
    </row>
    <row r="632" spans="1:5" ht="14.25">
      <c r="A632" s="189"/>
      <c r="B632" s="95"/>
      <c r="C632" s="27"/>
      <c r="D632" s="96"/>
      <c r="E632" s="27"/>
    </row>
    <row r="685" spans="1:5" ht="14.25">
      <c r="A685" s="189"/>
      <c r="B685" s="95"/>
      <c r="C685" s="27"/>
      <c r="D685" s="96"/>
      <c r="E685" s="27"/>
    </row>
    <row r="695" spans="1:5" ht="14.25">
      <c r="A695" s="189"/>
      <c r="B695" s="95"/>
      <c r="C695" s="27"/>
      <c r="D695" s="96"/>
      <c r="E695" s="27"/>
    </row>
  </sheetData>
  <sheetProtection selectLockedCells="1" selectUnlockedCells="1"/>
  <mergeCells count="3">
    <mergeCell ref="A1:D1"/>
    <mergeCell ref="A2:E2"/>
    <mergeCell ref="H267:I267"/>
  </mergeCells>
  <dataValidations count="2">
    <dataValidation type="custom" allowBlank="1" showInputMessage="1" showErrorMessage="1" error="Cene je potrebno vnesti na dve decimalni mesti zaokroženo." sqref="C28:C33 C8:E25 C35:C211 C213:C382 D28:E382" xr:uid="{00000000-0002-0000-0300-000000000000}">
      <formula1>C8=ROUND(C8,2)</formula1>
    </dataValidation>
    <dataValidation type="custom" allowBlank="1" showInputMessage="1" showErrorMessage="1" error="Cene je potrebno vnesti na tri decimalna mesta zaokroženo." sqref="C34" xr:uid="{00000000-0002-0000-0300-000001000000}">
      <formula1>C34=ROUND(C34,3)</formula1>
    </dataValidation>
  </dataValidations>
  <printOptions horizontalCentered="1"/>
  <pageMargins left="0.98425196850393704" right="0.59055118110236227" top="0.98425196850393704" bottom="0.59055118110236227" header="0.74803149606299213" footer="0.31496062992125984"/>
  <pageSetup paperSize="9" scale="82" firstPageNumber="3" fitToWidth="0" fitToHeight="0" orientation="portrait" r:id="rId1"/>
  <headerFooter alignWithMargins="0">
    <oddHeader>&amp;RCESTA II. FAZA</oddHeader>
    <oddFooter>&amp;L&amp;8Izgradnja pločnika Kalin - Obrežje ob R3-675/1481, Mokrice - Obrežje - Slovenska vas od km 1.504 do km 2.645&amp;RStran &amp;P od &amp;N</oddFooter>
  </headerFooter>
  <rowBreaks count="10" manualBreakCount="10">
    <brk id="25" max="16383" man="1"/>
    <brk id="66" max="16383" man="1"/>
    <brk id="101" max="16383" man="1"/>
    <brk id="112" max="16383" man="1"/>
    <brk id="149" max="16383" man="1"/>
    <brk id="172" max="16383" man="1"/>
    <brk id="219" max="16383" man="1"/>
    <brk id="260" max="16383" man="1"/>
    <brk id="294" max="4" man="1"/>
    <brk id="30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sheetPr>
  <dimension ref="A3:G249"/>
  <sheetViews>
    <sheetView view="pageBreakPreview" topLeftCell="A223" zoomScale="115" zoomScaleNormal="70" zoomScaleSheetLayoutView="115" workbookViewId="0">
      <selection activeCell="D17" sqref="D17"/>
    </sheetView>
  </sheetViews>
  <sheetFormatPr defaultColWidth="8.85546875" defaultRowHeight="15"/>
  <cols>
    <col min="1" max="1" width="6.7109375" style="203" customWidth="1"/>
    <col min="2" max="2" width="40.7109375" style="204" customWidth="1"/>
    <col min="3" max="3" width="8.7109375" style="205" customWidth="1"/>
    <col min="4" max="4" width="12.7109375" style="206" customWidth="1"/>
    <col min="5" max="5" width="15.7109375" style="206" customWidth="1"/>
    <col min="6" max="16384" width="8.85546875" style="204"/>
  </cols>
  <sheetData>
    <row r="3" spans="1:5" s="220" customFormat="1">
      <c r="A3" s="203" t="s">
        <v>263</v>
      </c>
      <c r="C3" s="247"/>
      <c r="D3" s="248"/>
      <c r="E3" s="248" t="s">
        <v>249</v>
      </c>
    </row>
    <row r="4" spans="1:5" s="220" customFormat="1">
      <c r="A4" s="203"/>
      <c r="C4" s="247"/>
      <c r="D4" s="248"/>
      <c r="E4" s="248"/>
    </row>
    <row r="5" spans="1:5" ht="15.75" thickBot="1"/>
    <row r="6" spans="1:5" ht="15.75" thickBot="1">
      <c r="A6" s="207" t="s">
        <v>58</v>
      </c>
      <c r="B6" s="33" t="s">
        <v>59</v>
      </c>
      <c r="C6" s="33"/>
      <c r="D6" s="33"/>
      <c r="E6" s="34" t="s">
        <v>60</v>
      </c>
    </row>
    <row r="7" spans="1:5">
      <c r="A7" s="203">
        <v>1</v>
      </c>
      <c r="B7" s="204" t="s">
        <v>49</v>
      </c>
      <c r="E7" s="206">
        <f>E42</f>
        <v>0</v>
      </c>
    </row>
    <row r="8" spans="1:5">
      <c r="A8" s="208">
        <v>2</v>
      </c>
      <c r="B8" s="209" t="s">
        <v>35</v>
      </c>
      <c r="C8" s="210"/>
      <c r="D8" s="211"/>
      <c r="E8" s="211">
        <f>E148</f>
        <v>0</v>
      </c>
    </row>
    <row r="9" spans="1:5" ht="15.75" thickBot="1">
      <c r="A9" s="212">
        <v>4</v>
      </c>
      <c r="B9" s="213" t="s">
        <v>264</v>
      </c>
      <c r="C9" s="214"/>
      <c r="D9" s="215"/>
      <c r="E9" s="215">
        <f>E229</f>
        <v>0</v>
      </c>
    </row>
    <row r="10" spans="1:5" s="220" customFormat="1">
      <c r="A10" s="216"/>
      <c r="B10" s="217" t="s">
        <v>144</v>
      </c>
      <c r="C10" s="218"/>
      <c r="D10" s="219"/>
      <c r="E10" s="219">
        <f>SUM(E7:E9)</f>
        <v>0</v>
      </c>
    </row>
    <row r="12" spans="1:5">
      <c r="A12" s="249" t="s">
        <v>142</v>
      </c>
    </row>
    <row r="13" spans="1:5" ht="57">
      <c r="A13" s="250" t="s">
        <v>150</v>
      </c>
      <c r="B13" s="221" t="s">
        <v>96</v>
      </c>
    </row>
    <row r="14" spans="1:5" ht="85.5">
      <c r="A14" s="250" t="s">
        <v>151</v>
      </c>
      <c r="B14" s="221" t="s">
        <v>143</v>
      </c>
    </row>
    <row r="15" spans="1:5" ht="85.5">
      <c r="A15" s="250" t="s">
        <v>152</v>
      </c>
      <c r="B15" s="221" t="s">
        <v>97</v>
      </c>
    </row>
    <row r="16" spans="1:5" ht="71.25">
      <c r="A16" s="250" t="s">
        <v>153</v>
      </c>
      <c r="B16" s="221" t="s">
        <v>98</v>
      </c>
    </row>
    <row r="17" spans="1:5" ht="57">
      <c r="A17" s="250" t="s">
        <v>154</v>
      </c>
      <c r="B17" s="221" t="s">
        <v>361</v>
      </c>
    </row>
    <row r="18" spans="1:5" ht="42.75">
      <c r="A18" s="158" t="s">
        <v>834</v>
      </c>
      <c r="B18" s="604" t="s">
        <v>836</v>
      </c>
    </row>
    <row r="19" spans="1:5" ht="14.25">
      <c r="A19" s="250"/>
    </row>
    <row r="20" spans="1:5" ht="14.25">
      <c r="A20" s="250"/>
    </row>
    <row r="21" spans="1:5" ht="14.25">
      <c r="A21" s="250"/>
    </row>
    <row r="26" spans="1:5" ht="16.899999999999999" customHeight="1">
      <c r="A26" s="222" t="s">
        <v>55</v>
      </c>
      <c r="B26" s="223" t="s">
        <v>54</v>
      </c>
      <c r="C26" s="224" t="s">
        <v>53</v>
      </c>
      <c r="D26" s="632" t="s">
        <v>52</v>
      </c>
      <c r="E26" s="225" t="s">
        <v>51</v>
      </c>
    </row>
    <row r="27" spans="1:5">
      <c r="A27" s="222"/>
      <c r="B27" s="223" t="s">
        <v>50</v>
      </c>
      <c r="C27" s="224"/>
      <c r="D27" s="632"/>
      <c r="E27" s="225"/>
    </row>
    <row r="29" spans="1:5">
      <c r="A29" s="203">
        <v>1</v>
      </c>
      <c r="B29" s="226" t="s">
        <v>49</v>
      </c>
    </row>
    <row r="30" spans="1:5">
      <c r="B30" s="227"/>
    </row>
    <row r="31" spans="1:5">
      <c r="B31" s="226" t="s">
        <v>48</v>
      </c>
    </row>
    <row r="32" spans="1:5">
      <c r="B32" s="227"/>
    </row>
    <row r="33" spans="1:5">
      <c r="A33" s="64">
        <f>MAX(A29:A32)+0.01</f>
        <v>1.01</v>
      </c>
      <c r="B33" s="226" t="s">
        <v>265</v>
      </c>
    </row>
    <row r="34" spans="1:5" ht="28.5">
      <c r="B34" s="227" t="s">
        <v>266</v>
      </c>
    </row>
    <row r="35" spans="1:5">
      <c r="B35" s="63" t="s">
        <v>267</v>
      </c>
      <c r="C35" s="205">
        <v>0.26100000000000001</v>
      </c>
      <c r="E35" s="206">
        <f>C35*D35</f>
        <v>0</v>
      </c>
    </row>
    <row r="36" spans="1:5">
      <c r="B36" s="227"/>
    </row>
    <row r="37" spans="1:5">
      <c r="A37" s="64">
        <f>MAX(A33:A36)+0.01</f>
        <v>1.02</v>
      </c>
      <c r="B37" s="226" t="s">
        <v>268</v>
      </c>
    </row>
    <row r="38" spans="1:5" ht="28.5">
      <c r="B38" s="227" t="s">
        <v>269</v>
      </c>
    </row>
    <row r="39" spans="1:5">
      <c r="B39" s="227" t="s">
        <v>4</v>
      </c>
      <c r="C39" s="205">
        <v>15</v>
      </c>
      <c r="E39" s="206">
        <f>C39*D39</f>
        <v>0</v>
      </c>
    </row>
    <row r="40" spans="1:5">
      <c r="B40" s="227"/>
    </row>
    <row r="41" spans="1:5">
      <c r="A41" s="228"/>
      <c r="B41" s="229"/>
      <c r="C41" s="230"/>
      <c r="D41" s="231"/>
      <c r="E41" s="231"/>
    </row>
    <row r="42" spans="1:5" ht="15.75" thickBot="1">
      <c r="A42" s="232" t="s">
        <v>36</v>
      </c>
      <c r="B42" s="233"/>
      <c r="C42" s="234"/>
      <c r="D42" s="235"/>
      <c r="E42" s="236">
        <f>SUM(E28:E41)</f>
        <v>0</v>
      </c>
    </row>
    <row r="45" spans="1:5">
      <c r="A45" s="203">
        <v>2</v>
      </c>
      <c r="B45" s="220" t="s">
        <v>35</v>
      </c>
    </row>
    <row r="46" spans="1:5">
      <c r="B46" s="220"/>
    </row>
    <row r="47" spans="1:5">
      <c r="B47" s="58" t="s">
        <v>34</v>
      </c>
    </row>
    <row r="49" spans="1:5">
      <c r="A49" s="64">
        <f>MAX(A45:A48)+0.01</f>
        <v>2.0099999999999998</v>
      </c>
      <c r="B49" s="58" t="s">
        <v>33</v>
      </c>
    </row>
    <row r="50" spans="1:5" ht="28.5">
      <c r="B50" s="63" t="s">
        <v>32</v>
      </c>
    </row>
    <row r="51" spans="1:5" ht="28.5">
      <c r="A51" s="62" t="s">
        <v>5</v>
      </c>
      <c r="B51" s="63" t="s">
        <v>321</v>
      </c>
    </row>
    <row r="52" spans="1:5" ht="16.5">
      <c r="A52" s="62"/>
      <c r="B52" s="63" t="s">
        <v>376</v>
      </c>
      <c r="C52" s="205">
        <v>24</v>
      </c>
      <c r="E52" s="206">
        <f>C52*D52</f>
        <v>0</v>
      </c>
    </row>
    <row r="54" spans="1:5">
      <c r="A54" s="64">
        <f>MAX(A45:A53)+0.01</f>
        <v>2.0199999999999996</v>
      </c>
      <c r="B54" s="226" t="s">
        <v>2</v>
      </c>
    </row>
    <row r="55" spans="1:5" ht="57">
      <c r="B55" s="227" t="s">
        <v>270</v>
      </c>
    </row>
    <row r="56" spans="1:5" ht="28.5">
      <c r="A56" s="62" t="s">
        <v>5</v>
      </c>
      <c r="B56" s="227" t="s">
        <v>271</v>
      </c>
    </row>
    <row r="57" spans="1:5" ht="16.5">
      <c r="A57" s="62"/>
      <c r="B57" s="63" t="s">
        <v>376</v>
      </c>
      <c r="C57" s="205">
        <v>228.1</v>
      </c>
      <c r="E57" s="206">
        <f>C57*D57</f>
        <v>0</v>
      </c>
    </row>
    <row r="59" spans="1:5">
      <c r="A59" s="64">
        <f>MAX(A50:A58)+0.01</f>
        <v>2.0299999999999994</v>
      </c>
      <c r="B59" s="150" t="s">
        <v>272</v>
      </c>
    </row>
    <row r="60" spans="1:5" ht="71.25">
      <c r="B60" s="227" t="s">
        <v>273</v>
      </c>
    </row>
    <row r="61" spans="1:5" ht="57">
      <c r="A61" s="62" t="s">
        <v>5</v>
      </c>
      <c r="B61" s="227" t="s">
        <v>274</v>
      </c>
    </row>
    <row r="62" spans="1:5" ht="16.5">
      <c r="A62" s="62"/>
      <c r="B62" s="63" t="s">
        <v>376</v>
      </c>
      <c r="C62" s="205">
        <v>98.3</v>
      </c>
      <c r="E62" s="206">
        <f>C62*D62</f>
        <v>0</v>
      </c>
    </row>
    <row r="63" spans="1:5">
      <c r="A63" s="62"/>
      <c r="B63" s="63"/>
    </row>
    <row r="64" spans="1:5">
      <c r="A64" s="64">
        <f>MAX(A55:A63)+0.01</f>
        <v>2.0399999999999991</v>
      </c>
      <c r="B64" s="150" t="s">
        <v>275</v>
      </c>
    </row>
    <row r="65" spans="1:7" ht="57">
      <c r="B65" s="227" t="s">
        <v>276</v>
      </c>
    </row>
    <row r="66" spans="1:7" ht="57">
      <c r="A66" s="62" t="s">
        <v>5</v>
      </c>
      <c r="B66" s="227" t="s">
        <v>277</v>
      </c>
    </row>
    <row r="67" spans="1:7" ht="16.5">
      <c r="A67" s="62"/>
      <c r="B67" s="63" t="s">
        <v>376</v>
      </c>
      <c r="C67" s="205">
        <v>27.5</v>
      </c>
      <c r="E67" s="206">
        <f>C67*D67</f>
        <v>0</v>
      </c>
    </row>
    <row r="68" spans="1:7">
      <c r="A68" s="62"/>
      <c r="B68" s="63"/>
    </row>
    <row r="69" spans="1:7">
      <c r="A69" s="64">
        <f>MAX(A60:A68)+0.01</f>
        <v>2.0499999999999989</v>
      </c>
      <c r="B69" s="150" t="s">
        <v>278</v>
      </c>
    </row>
    <row r="70" spans="1:7" ht="71.25">
      <c r="B70" s="227" t="s">
        <v>279</v>
      </c>
    </row>
    <row r="71" spans="1:7" ht="57">
      <c r="A71" s="62" t="s">
        <v>5</v>
      </c>
      <c r="B71" s="227" t="s">
        <v>274</v>
      </c>
    </row>
    <row r="72" spans="1:7" ht="16.5">
      <c r="A72" s="62"/>
      <c r="B72" s="63" t="s">
        <v>376</v>
      </c>
      <c r="C72" s="205">
        <v>10.3</v>
      </c>
      <c r="E72" s="206">
        <f>C72*D72</f>
        <v>0</v>
      </c>
    </row>
    <row r="73" spans="1:7">
      <c r="A73" s="239"/>
      <c r="B73" s="240"/>
      <c r="C73" s="237"/>
      <c r="D73" s="238"/>
      <c r="E73" s="238"/>
      <c r="F73" s="240"/>
      <c r="G73" s="240"/>
    </row>
    <row r="74" spans="1:7">
      <c r="A74" s="64">
        <f>MAX(A65:A73)+0.01</f>
        <v>2.0599999999999987</v>
      </c>
      <c r="B74" s="58" t="s">
        <v>322</v>
      </c>
      <c r="C74" s="237"/>
      <c r="D74" s="238"/>
      <c r="E74" s="238"/>
      <c r="F74" s="240"/>
      <c r="G74" s="240"/>
    </row>
    <row r="75" spans="1:7" ht="57">
      <c r="A75" s="62"/>
      <c r="B75" s="63" t="s">
        <v>323</v>
      </c>
      <c r="C75" s="237"/>
      <c r="D75" s="238"/>
      <c r="E75" s="238"/>
      <c r="F75" s="240"/>
      <c r="G75" s="240"/>
    </row>
    <row r="76" spans="1:7" ht="28.5">
      <c r="A76" s="62" t="s">
        <v>5</v>
      </c>
      <c r="B76" s="63" t="s">
        <v>324</v>
      </c>
      <c r="C76" s="237"/>
      <c r="D76" s="238"/>
      <c r="E76" s="238"/>
      <c r="F76" s="240"/>
      <c r="G76" s="240"/>
    </row>
    <row r="77" spans="1:7" ht="16.5">
      <c r="A77" s="62" t="s">
        <v>325</v>
      </c>
      <c r="B77" s="63" t="s">
        <v>378</v>
      </c>
      <c r="C77" s="237"/>
      <c r="D77" s="238"/>
      <c r="E77" s="238"/>
      <c r="F77" s="240"/>
      <c r="G77" s="240"/>
    </row>
    <row r="78" spans="1:7" ht="16.5">
      <c r="A78" s="62"/>
      <c r="B78" s="63" t="s">
        <v>376</v>
      </c>
      <c r="C78" s="237">
        <v>120</v>
      </c>
      <c r="D78" s="238"/>
      <c r="E78" s="238">
        <f>C78*D78</f>
        <v>0</v>
      </c>
      <c r="F78" s="240"/>
      <c r="G78" s="240"/>
    </row>
    <row r="79" spans="1:7" ht="14.25">
      <c r="A79" s="258"/>
      <c r="B79" s="246"/>
      <c r="C79" s="237"/>
      <c r="D79" s="238"/>
      <c r="E79" s="238"/>
      <c r="F79" s="240"/>
      <c r="G79" s="240"/>
    </row>
    <row r="80" spans="1:7">
      <c r="A80" s="64">
        <f>MAX(A71:A79)+0.01</f>
        <v>2.0699999999999985</v>
      </c>
      <c r="B80" s="58" t="s">
        <v>322</v>
      </c>
      <c r="C80" s="237"/>
      <c r="D80" s="238"/>
      <c r="E80" s="238"/>
      <c r="F80" s="240"/>
      <c r="G80" s="240"/>
    </row>
    <row r="81" spans="1:7" ht="57">
      <c r="A81" s="62"/>
      <c r="B81" s="63" t="s">
        <v>326</v>
      </c>
      <c r="C81" s="237"/>
      <c r="D81" s="238"/>
      <c r="E81" s="238"/>
      <c r="F81" s="240"/>
      <c r="G81" s="240"/>
    </row>
    <row r="82" spans="1:7" ht="57">
      <c r="A82" s="62" t="s">
        <v>5</v>
      </c>
      <c r="B82" s="63" t="s">
        <v>327</v>
      </c>
      <c r="C82" s="237"/>
      <c r="D82" s="238"/>
      <c r="E82" s="238"/>
      <c r="F82" s="240"/>
      <c r="G82" s="240"/>
    </row>
    <row r="83" spans="1:7" ht="16.5">
      <c r="A83" s="62" t="s">
        <v>325</v>
      </c>
      <c r="B83" s="63" t="s">
        <v>379</v>
      </c>
      <c r="C83" s="237"/>
      <c r="D83" s="238"/>
      <c r="E83" s="238"/>
      <c r="F83" s="240"/>
      <c r="G83" s="240"/>
    </row>
    <row r="84" spans="1:7" ht="16.5">
      <c r="A84" s="62"/>
      <c r="B84" s="63" t="s">
        <v>376</v>
      </c>
      <c r="C84" s="237">
        <v>96.25</v>
      </c>
      <c r="D84" s="238"/>
      <c r="E84" s="238">
        <f>C84*D84</f>
        <v>0</v>
      </c>
      <c r="F84" s="240"/>
      <c r="G84" s="240"/>
    </row>
    <row r="85" spans="1:7">
      <c r="A85" s="62"/>
      <c r="B85" s="63"/>
      <c r="C85" s="237"/>
      <c r="D85" s="238"/>
      <c r="E85" s="238"/>
      <c r="F85" s="240"/>
      <c r="G85" s="240"/>
    </row>
    <row r="86" spans="1:7">
      <c r="A86" s="64">
        <f>MAX(A77:A85)+0.01</f>
        <v>2.0799999999999983</v>
      </c>
      <c r="B86" s="58" t="s">
        <v>328</v>
      </c>
      <c r="C86" s="237"/>
      <c r="D86" s="238"/>
      <c r="E86" s="238"/>
      <c r="F86" s="240"/>
      <c r="G86" s="240"/>
    </row>
    <row r="87" spans="1:7" ht="42.75">
      <c r="A87" s="62"/>
      <c r="B87" s="63" t="s">
        <v>329</v>
      </c>
      <c r="C87" s="237"/>
      <c r="D87" s="238"/>
      <c r="E87" s="238"/>
      <c r="F87" s="240"/>
      <c r="G87" s="240"/>
    </row>
    <row r="88" spans="1:7" ht="57">
      <c r="A88" s="62" t="s">
        <v>5</v>
      </c>
      <c r="B88" s="63" t="s">
        <v>330</v>
      </c>
      <c r="C88" s="237"/>
      <c r="D88" s="238"/>
      <c r="E88" s="238"/>
      <c r="F88" s="240"/>
      <c r="G88" s="240"/>
    </row>
    <row r="89" spans="1:7" ht="16.5">
      <c r="A89" s="62" t="s">
        <v>325</v>
      </c>
      <c r="B89" s="63" t="s">
        <v>380</v>
      </c>
      <c r="C89" s="237"/>
      <c r="D89" s="238"/>
      <c r="E89" s="238"/>
      <c r="F89" s="240"/>
      <c r="G89" s="240"/>
    </row>
    <row r="90" spans="1:7" ht="16.5">
      <c r="A90" s="62"/>
      <c r="B90" s="63" t="s">
        <v>376</v>
      </c>
      <c r="C90" s="237">
        <v>58.8</v>
      </c>
      <c r="D90" s="238"/>
      <c r="E90" s="238">
        <f>C90*D90</f>
        <v>0</v>
      </c>
      <c r="F90" s="240"/>
      <c r="G90" s="240"/>
    </row>
    <row r="91" spans="1:7">
      <c r="A91" s="62"/>
      <c r="B91" s="63"/>
      <c r="C91" s="237"/>
      <c r="D91" s="238"/>
      <c r="E91" s="238"/>
      <c r="F91" s="240"/>
      <c r="G91" s="240"/>
    </row>
    <row r="92" spans="1:7">
      <c r="A92" s="64">
        <f>MAX(A83:A91)+0.01</f>
        <v>2.0899999999999981</v>
      </c>
      <c r="B92" s="58" t="s">
        <v>331</v>
      </c>
      <c r="C92" s="237"/>
      <c r="D92" s="238"/>
      <c r="E92" s="238"/>
      <c r="F92" s="240"/>
      <c r="G92" s="240"/>
    </row>
    <row r="93" spans="1:7" ht="42.75">
      <c r="A93" s="62"/>
      <c r="B93" s="63" t="s">
        <v>332</v>
      </c>
      <c r="C93" s="237"/>
      <c r="D93" s="238"/>
      <c r="E93" s="238"/>
      <c r="F93" s="240"/>
      <c r="G93" s="240"/>
    </row>
    <row r="94" spans="1:7" ht="57">
      <c r="A94" s="62" t="s">
        <v>5</v>
      </c>
      <c r="B94" s="63" t="s">
        <v>333</v>
      </c>
      <c r="C94" s="237"/>
      <c r="D94" s="238"/>
      <c r="E94" s="238"/>
      <c r="F94" s="240"/>
      <c r="G94" s="240"/>
    </row>
    <row r="95" spans="1:7" ht="16.5">
      <c r="A95" s="62" t="s">
        <v>325</v>
      </c>
      <c r="B95" s="63" t="s">
        <v>380</v>
      </c>
      <c r="C95" s="237"/>
      <c r="D95" s="238"/>
      <c r="E95" s="238"/>
      <c r="F95" s="240"/>
      <c r="G95" s="240"/>
    </row>
    <row r="96" spans="1:7" ht="16.5">
      <c r="A96" s="62"/>
      <c r="B96" s="63" t="s">
        <v>376</v>
      </c>
      <c r="C96" s="237">
        <v>63</v>
      </c>
      <c r="D96" s="238"/>
      <c r="E96" s="238">
        <f>C96*D96</f>
        <v>0</v>
      </c>
      <c r="F96" s="240"/>
      <c r="G96" s="240"/>
    </row>
    <row r="97" spans="1:7">
      <c r="A97" s="239"/>
      <c r="B97" s="240"/>
      <c r="C97" s="237"/>
      <c r="D97" s="238"/>
      <c r="E97" s="238"/>
      <c r="F97" s="240"/>
      <c r="G97" s="240"/>
    </row>
    <row r="98" spans="1:7">
      <c r="A98" s="64">
        <f>MAX(A89:A97)+0.01</f>
        <v>2.0999999999999979</v>
      </c>
      <c r="B98" s="226" t="s">
        <v>280</v>
      </c>
      <c r="C98" s="237"/>
      <c r="D98" s="238"/>
      <c r="E98" s="238"/>
      <c r="F98" s="240"/>
      <c r="G98" s="240"/>
    </row>
    <row r="99" spans="1:7" ht="28.5">
      <c r="A99" s="239"/>
      <c r="B99" s="227" t="s">
        <v>281</v>
      </c>
      <c r="C99" s="237"/>
      <c r="D99" s="238"/>
      <c r="E99" s="238"/>
      <c r="F99" s="240"/>
      <c r="G99" s="240"/>
    </row>
    <row r="100" spans="1:7" ht="16.5">
      <c r="A100" s="239"/>
      <c r="B100" s="63" t="s">
        <v>376</v>
      </c>
      <c r="C100" s="237">
        <v>2</v>
      </c>
      <c r="D100" s="238"/>
      <c r="E100" s="238">
        <f>C100*D100</f>
        <v>0</v>
      </c>
      <c r="F100" s="240"/>
      <c r="G100" s="240"/>
    </row>
    <row r="101" spans="1:7">
      <c r="A101" s="239"/>
      <c r="B101" s="240"/>
      <c r="C101" s="237"/>
      <c r="D101" s="238"/>
      <c r="E101" s="238"/>
      <c r="F101" s="240"/>
      <c r="G101" s="240"/>
    </row>
    <row r="102" spans="1:7">
      <c r="A102" s="64">
        <f>MAX(A93:A101)+0.01</f>
        <v>2.1099999999999977</v>
      </c>
      <c r="B102" s="226" t="s">
        <v>334</v>
      </c>
      <c r="C102" s="237"/>
      <c r="D102" s="238"/>
      <c r="E102" s="238"/>
      <c r="F102" s="240"/>
      <c r="G102" s="240"/>
    </row>
    <row r="103" spans="1:7" ht="42.75">
      <c r="A103" s="239"/>
      <c r="B103" s="227" t="s">
        <v>335</v>
      </c>
      <c r="C103" s="237"/>
      <c r="D103" s="238"/>
      <c r="E103" s="238"/>
      <c r="F103" s="240"/>
      <c r="G103" s="240"/>
    </row>
    <row r="104" spans="1:7">
      <c r="A104" s="239"/>
      <c r="B104" s="240" t="s">
        <v>336</v>
      </c>
      <c r="C104" s="237">
        <v>6</v>
      </c>
      <c r="D104" s="238"/>
      <c r="E104" s="238">
        <f>C104*D104</f>
        <v>0</v>
      </c>
      <c r="F104" s="240"/>
      <c r="G104" s="240"/>
    </row>
    <row r="105" spans="1:7">
      <c r="A105" s="239"/>
      <c r="B105" s="240"/>
      <c r="C105" s="237"/>
      <c r="D105" s="238"/>
      <c r="E105" s="238"/>
      <c r="F105" s="240"/>
      <c r="G105" s="240"/>
    </row>
    <row r="106" spans="1:7" ht="30">
      <c r="A106" s="239"/>
      <c r="B106" s="58" t="s">
        <v>85</v>
      </c>
      <c r="C106" s="237"/>
      <c r="D106" s="238"/>
      <c r="E106" s="238"/>
      <c r="F106" s="240"/>
      <c r="G106" s="240"/>
    </row>
    <row r="107" spans="1:7">
      <c r="A107" s="239"/>
      <c r="B107" s="240"/>
      <c r="C107" s="237"/>
      <c r="D107" s="238"/>
      <c r="E107" s="238"/>
      <c r="F107" s="240"/>
      <c r="G107" s="240"/>
    </row>
    <row r="108" spans="1:7">
      <c r="A108" s="64">
        <f>MAX(A99:A107)+0.01</f>
        <v>2.1199999999999974</v>
      </c>
      <c r="B108" s="226" t="s">
        <v>2</v>
      </c>
      <c r="C108" s="237"/>
      <c r="D108" s="238"/>
      <c r="E108" s="238"/>
      <c r="F108" s="240"/>
      <c r="G108" s="240"/>
    </row>
    <row r="109" spans="1:7" ht="42.75">
      <c r="A109" s="62" t="s">
        <v>5</v>
      </c>
      <c r="B109" s="227" t="s">
        <v>282</v>
      </c>
      <c r="C109" s="237"/>
      <c r="D109" s="238"/>
      <c r="E109" s="238"/>
      <c r="F109" s="240"/>
      <c r="G109" s="240"/>
    </row>
    <row r="110" spans="1:7" ht="16.5">
      <c r="A110" s="62"/>
      <c r="B110" s="63" t="s">
        <v>376</v>
      </c>
      <c r="C110" s="237">
        <v>2.2000000000000002</v>
      </c>
      <c r="D110" s="238"/>
      <c r="E110" s="238">
        <f>C110*D110</f>
        <v>0</v>
      </c>
      <c r="F110" s="240"/>
      <c r="G110" s="240"/>
    </row>
    <row r="111" spans="1:7">
      <c r="A111" s="239"/>
      <c r="B111" s="240"/>
      <c r="C111" s="237"/>
      <c r="D111" s="238"/>
      <c r="E111" s="238"/>
      <c r="F111" s="240"/>
      <c r="G111" s="240"/>
    </row>
    <row r="112" spans="1:7">
      <c r="A112" s="64">
        <f>MAX(A106:A111)+0.01</f>
        <v>2.1299999999999972</v>
      </c>
      <c r="B112" s="226" t="s">
        <v>2</v>
      </c>
      <c r="C112" s="237"/>
      <c r="D112" s="238"/>
      <c r="E112" s="238"/>
      <c r="F112" s="240"/>
      <c r="G112" s="240"/>
    </row>
    <row r="113" spans="1:7" ht="57">
      <c r="A113" s="62" t="s">
        <v>5</v>
      </c>
      <c r="B113" s="227" t="s">
        <v>283</v>
      </c>
      <c r="C113" s="237"/>
      <c r="D113" s="238"/>
      <c r="E113" s="238"/>
      <c r="F113" s="240"/>
      <c r="G113" s="240"/>
    </row>
    <row r="114" spans="1:7" ht="16.5">
      <c r="A114" s="62"/>
      <c r="B114" s="63" t="s">
        <v>376</v>
      </c>
      <c r="C114" s="237">
        <v>205.9</v>
      </c>
      <c r="D114" s="238"/>
      <c r="E114" s="238">
        <f>C114*D114</f>
        <v>0</v>
      </c>
      <c r="F114" s="240"/>
      <c r="G114" s="240"/>
    </row>
    <row r="115" spans="1:7">
      <c r="A115" s="239"/>
      <c r="B115" s="117"/>
      <c r="C115" s="237"/>
      <c r="D115" s="238"/>
      <c r="E115" s="238"/>
      <c r="F115" s="240"/>
      <c r="G115" s="240"/>
    </row>
    <row r="116" spans="1:7">
      <c r="A116" s="64">
        <f>MAX(A107:A115)+0.01</f>
        <v>2.139999999999997</v>
      </c>
      <c r="B116" s="58" t="s">
        <v>337</v>
      </c>
      <c r="C116" s="237"/>
      <c r="D116" s="238"/>
      <c r="E116" s="238"/>
      <c r="F116" s="240"/>
      <c r="G116" s="240"/>
    </row>
    <row r="117" spans="1:7" ht="28.5">
      <c r="A117" s="62"/>
      <c r="B117" s="69" t="s">
        <v>338</v>
      </c>
      <c r="C117" s="237"/>
      <c r="D117" s="238"/>
      <c r="E117" s="238"/>
      <c r="F117" s="240"/>
      <c r="G117" s="240"/>
    </row>
    <row r="118" spans="1:7" ht="28.5">
      <c r="A118" s="62" t="s">
        <v>5</v>
      </c>
      <c r="B118" s="117" t="s">
        <v>339</v>
      </c>
      <c r="C118" s="237"/>
      <c r="D118" s="238"/>
      <c r="E118" s="238"/>
      <c r="F118" s="240"/>
      <c r="G118" s="240"/>
    </row>
    <row r="119" spans="1:7" ht="16.5">
      <c r="A119" s="62"/>
      <c r="B119" s="63" t="s">
        <v>376</v>
      </c>
      <c r="C119" s="237">
        <v>120</v>
      </c>
      <c r="D119" s="238"/>
      <c r="E119" s="238">
        <f>C119*D119</f>
        <v>0</v>
      </c>
      <c r="F119" s="240"/>
      <c r="G119" s="240"/>
    </row>
    <row r="120" spans="1:7">
      <c r="A120" s="102"/>
      <c r="B120" s="27"/>
      <c r="C120" s="237"/>
      <c r="D120" s="238"/>
      <c r="E120" s="238"/>
      <c r="F120" s="240"/>
      <c r="G120" s="240"/>
    </row>
    <row r="121" spans="1:7">
      <c r="A121" s="64">
        <f>MAX(A112:A120)+0.01</f>
        <v>2.1499999999999968</v>
      </c>
      <c r="B121" s="58" t="s">
        <v>2</v>
      </c>
      <c r="C121" s="237"/>
      <c r="D121" s="238"/>
      <c r="E121" s="238"/>
      <c r="F121" s="240"/>
      <c r="G121" s="240"/>
    </row>
    <row r="122" spans="1:7" ht="28.5">
      <c r="A122" s="62"/>
      <c r="B122" s="117" t="s">
        <v>340</v>
      </c>
      <c r="C122" s="237"/>
      <c r="D122" s="238"/>
      <c r="E122" s="238"/>
      <c r="F122" s="240"/>
      <c r="G122" s="240"/>
    </row>
    <row r="123" spans="1:7" ht="28.5">
      <c r="A123" s="62" t="s">
        <v>5</v>
      </c>
      <c r="B123" s="117" t="s">
        <v>341</v>
      </c>
      <c r="C123" s="237"/>
      <c r="D123" s="238"/>
      <c r="E123" s="238"/>
      <c r="F123" s="240"/>
      <c r="G123" s="240"/>
    </row>
    <row r="124" spans="1:7" ht="16.5">
      <c r="A124" s="62"/>
      <c r="B124" s="63" t="s">
        <v>376</v>
      </c>
      <c r="C124" s="237">
        <v>145</v>
      </c>
      <c r="D124" s="238"/>
      <c r="E124" s="238">
        <f>C124*D124</f>
        <v>0</v>
      </c>
      <c r="F124" s="240"/>
      <c r="G124" s="240"/>
    </row>
    <row r="125" spans="1:7" ht="14.25">
      <c r="A125" s="175"/>
      <c r="B125" s="117"/>
      <c r="C125" s="237"/>
      <c r="D125" s="238"/>
      <c r="E125" s="238"/>
      <c r="F125" s="240"/>
      <c r="G125" s="240"/>
    </row>
    <row r="126" spans="1:7">
      <c r="A126" s="64">
        <f>MAX(A117:A125)+0.01</f>
        <v>2.1599999999999966</v>
      </c>
      <c r="B126" s="58" t="s">
        <v>2</v>
      </c>
      <c r="C126" s="237"/>
      <c r="D126" s="238"/>
      <c r="E126" s="238"/>
      <c r="F126" s="240"/>
      <c r="G126" s="240"/>
    </row>
    <row r="127" spans="1:7" ht="28.5">
      <c r="A127" s="62"/>
      <c r="B127" s="117" t="s">
        <v>342</v>
      </c>
      <c r="C127" s="237"/>
      <c r="D127" s="238"/>
      <c r="E127" s="238"/>
      <c r="F127" s="240"/>
      <c r="G127" s="240"/>
    </row>
    <row r="128" spans="1:7" ht="28.5">
      <c r="A128" s="62" t="s">
        <v>5</v>
      </c>
      <c r="B128" s="259" t="s">
        <v>343</v>
      </c>
      <c r="C128" s="237"/>
      <c r="D128" s="238"/>
      <c r="E128" s="238"/>
      <c r="F128" s="240"/>
      <c r="G128" s="240"/>
    </row>
    <row r="129" spans="1:7" ht="16.5">
      <c r="A129" s="62"/>
      <c r="B129" s="63" t="s">
        <v>376</v>
      </c>
      <c r="C129" s="237">
        <v>5</v>
      </c>
      <c r="D129" s="238"/>
      <c r="E129" s="238">
        <f>C129*D129</f>
        <v>0</v>
      </c>
      <c r="F129" s="240"/>
      <c r="G129" s="240"/>
    </row>
    <row r="130" spans="1:7" ht="14.25">
      <c r="A130" s="175"/>
      <c r="B130" s="117"/>
      <c r="C130" s="237"/>
      <c r="D130" s="238"/>
      <c r="E130" s="238"/>
      <c r="F130" s="240"/>
      <c r="G130" s="240"/>
    </row>
    <row r="131" spans="1:7">
      <c r="A131" s="64">
        <f>MAX(A122:A130)+0.01</f>
        <v>2.1699999999999964</v>
      </c>
      <c r="B131" s="58" t="s">
        <v>2</v>
      </c>
      <c r="C131" s="237"/>
      <c r="D131" s="238"/>
      <c r="E131" s="238"/>
      <c r="F131" s="240"/>
      <c r="G131" s="240"/>
    </row>
    <row r="132" spans="1:7" ht="28.5">
      <c r="A132" s="62"/>
      <c r="B132" s="117" t="s">
        <v>344</v>
      </c>
      <c r="C132" s="237"/>
      <c r="D132" s="238"/>
      <c r="E132" s="238"/>
      <c r="F132" s="240"/>
      <c r="G132" s="240"/>
    </row>
    <row r="133" spans="1:7" ht="28.5">
      <c r="A133" s="62" t="s">
        <v>5</v>
      </c>
      <c r="B133" s="259" t="s">
        <v>343</v>
      </c>
      <c r="C133" s="237"/>
      <c r="D133" s="238"/>
      <c r="E133" s="238"/>
      <c r="F133" s="240"/>
      <c r="G133" s="240"/>
    </row>
    <row r="134" spans="1:7" ht="16.5">
      <c r="A134" s="62"/>
      <c r="B134" s="63" t="s">
        <v>376</v>
      </c>
      <c r="C134" s="237">
        <v>5</v>
      </c>
      <c r="D134" s="238"/>
      <c r="E134" s="238">
        <f>C134*D134</f>
        <v>0</v>
      </c>
      <c r="F134" s="240"/>
      <c r="G134" s="240"/>
    </row>
    <row r="135" spans="1:7">
      <c r="A135" s="239"/>
      <c r="B135" s="260"/>
      <c r="C135" s="237"/>
      <c r="D135" s="238"/>
      <c r="E135" s="238"/>
      <c r="F135" s="240"/>
      <c r="G135" s="240"/>
    </row>
    <row r="136" spans="1:7">
      <c r="A136" s="62"/>
      <c r="B136" s="261" t="s">
        <v>90</v>
      </c>
      <c r="C136" s="237"/>
      <c r="D136" s="238"/>
      <c r="E136" s="238"/>
      <c r="F136" s="240"/>
      <c r="G136" s="240"/>
    </row>
    <row r="137" spans="1:7">
      <c r="A137" s="62"/>
      <c r="B137" s="58"/>
      <c r="C137" s="237"/>
      <c r="D137" s="238"/>
      <c r="E137" s="238"/>
      <c r="F137" s="240"/>
      <c r="G137" s="240"/>
    </row>
    <row r="138" spans="1:7">
      <c r="A138" s="64">
        <f>MAX(A129:A137)+0.01</f>
        <v>2.1799999999999962</v>
      </c>
      <c r="B138" s="58" t="s">
        <v>2</v>
      </c>
      <c r="C138" s="237"/>
      <c r="D138" s="238"/>
      <c r="E138" s="238"/>
      <c r="F138" s="240"/>
      <c r="G138" s="240"/>
    </row>
    <row r="139" spans="1:7" ht="28.5">
      <c r="A139" s="62"/>
      <c r="B139" s="69" t="s">
        <v>345</v>
      </c>
      <c r="C139" s="237"/>
      <c r="D139" s="238"/>
      <c r="E139" s="238"/>
      <c r="F139" s="240"/>
      <c r="G139" s="240"/>
    </row>
    <row r="140" spans="1:7">
      <c r="A140" s="62" t="s">
        <v>5</v>
      </c>
      <c r="B140" s="117" t="s">
        <v>27</v>
      </c>
      <c r="C140" s="237"/>
      <c r="D140" s="238"/>
      <c r="E140" s="238"/>
      <c r="F140" s="240"/>
      <c r="G140" s="240"/>
    </row>
    <row r="141" spans="1:7" ht="16.5">
      <c r="A141" s="62"/>
      <c r="B141" s="63" t="s">
        <v>381</v>
      </c>
      <c r="C141" s="237">
        <v>120</v>
      </c>
      <c r="D141" s="238"/>
      <c r="E141" s="238">
        <f>C141*D141</f>
        <v>0</v>
      </c>
      <c r="F141" s="240"/>
      <c r="G141" s="240"/>
    </row>
    <row r="142" spans="1:7">
      <c r="A142" s="62"/>
      <c r="B142" s="69"/>
      <c r="C142" s="237"/>
      <c r="D142" s="238"/>
      <c r="E142" s="238"/>
      <c r="F142" s="240"/>
      <c r="G142" s="240"/>
    </row>
    <row r="143" spans="1:7">
      <c r="A143" s="64">
        <f>MAX(A136:A142)+0.01</f>
        <v>2.1899999999999959</v>
      </c>
      <c r="B143" s="58" t="s">
        <v>24</v>
      </c>
      <c r="C143" s="237"/>
      <c r="D143" s="238"/>
      <c r="E143" s="238"/>
      <c r="F143" s="240"/>
      <c r="G143" s="240"/>
    </row>
    <row r="144" spans="1:7">
      <c r="A144" s="62"/>
      <c r="B144" s="69" t="s">
        <v>23</v>
      </c>
      <c r="C144" s="237"/>
      <c r="D144" s="238"/>
      <c r="E144" s="238"/>
      <c r="F144" s="240"/>
      <c r="G144" s="240"/>
    </row>
    <row r="145" spans="1:7" ht="16.5">
      <c r="A145" s="62"/>
      <c r="B145" s="63" t="s">
        <v>381</v>
      </c>
      <c r="C145" s="237">
        <v>120</v>
      </c>
      <c r="D145" s="238"/>
      <c r="E145" s="238">
        <f>C145*D145</f>
        <v>0</v>
      </c>
      <c r="F145" s="240"/>
      <c r="G145" s="240"/>
    </row>
    <row r="146" spans="1:7">
      <c r="A146" s="62"/>
      <c r="B146" s="63"/>
      <c r="C146" s="237"/>
      <c r="D146" s="238"/>
      <c r="E146" s="238"/>
      <c r="F146" s="240"/>
      <c r="G146" s="240"/>
    </row>
    <row r="147" spans="1:7">
      <c r="A147" s="241"/>
      <c r="B147" s="242"/>
      <c r="C147" s="243"/>
      <c r="D147" s="244"/>
      <c r="E147" s="244"/>
      <c r="F147" s="240"/>
      <c r="G147" s="240"/>
    </row>
    <row r="148" spans="1:7" ht="15.75" thickBot="1">
      <c r="A148" s="232" t="s">
        <v>22</v>
      </c>
      <c r="B148" s="233"/>
      <c r="C148" s="234"/>
      <c r="D148" s="235"/>
      <c r="E148" s="236">
        <f>SUM(E51:E147)</f>
        <v>0</v>
      </c>
      <c r="F148" s="240"/>
      <c r="G148" s="240"/>
    </row>
    <row r="149" spans="1:7">
      <c r="A149" s="239"/>
      <c r="B149" s="240"/>
      <c r="C149" s="237"/>
      <c r="D149" s="238"/>
      <c r="E149" s="238"/>
      <c r="F149" s="240"/>
      <c r="G149" s="240"/>
    </row>
    <row r="150" spans="1:7">
      <c r="A150" s="239">
        <v>4</v>
      </c>
      <c r="B150" s="245" t="s">
        <v>264</v>
      </c>
      <c r="C150" s="237"/>
      <c r="D150" s="238"/>
      <c r="E150" s="238"/>
      <c r="F150" s="240"/>
      <c r="G150" s="240"/>
    </row>
    <row r="151" spans="1:7">
      <c r="A151" s="239"/>
      <c r="B151" s="240"/>
      <c r="C151" s="237"/>
      <c r="D151" s="238"/>
      <c r="E151" s="238"/>
      <c r="F151" s="240"/>
      <c r="G151" s="240"/>
    </row>
    <row r="152" spans="1:7">
      <c r="A152" s="239"/>
      <c r="B152" s="245" t="s">
        <v>287</v>
      </c>
      <c r="C152" s="237"/>
      <c r="D152" s="238"/>
      <c r="E152" s="238"/>
      <c r="F152" s="240"/>
      <c r="G152" s="240"/>
    </row>
    <row r="153" spans="1:7">
      <c r="A153" s="239"/>
      <c r="B153" s="240"/>
      <c r="C153" s="237"/>
      <c r="D153" s="238"/>
      <c r="E153" s="238"/>
    </row>
    <row r="154" spans="1:7">
      <c r="A154" s="64">
        <f>MAX(A150:A153)+0.01</f>
        <v>4.01</v>
      </c>
      <c r="B154" s="58" t="s">
        <v>288</v>
      </c>
      <c r="C154" s="237"/>
      <c r="D154" s="238"/>
      <c r="E154" s="238"/>
    </row>
    <row r="155" spans="1:7" ht="57">
      <c r="A155" s="239"/>
      <c r="B155" s="227" t="s">
        <v>289</v>
      </c>
      <c r="C155" s="237"/>
      <c r="D155" s="238"/>
      <c r="E155" s="238"/>
    </row>
    <row r="156" spans="1:7" ht="28.5">
      <c r="A156" s="62" t="s">
        <v>5</v>
      </c>
      <c r="B156" s="63" t="s">
        <v>367</v>
      </c>
      <c r="C156" s="237"/>
      <c r="D156" s="238"/>
      <c r="E156" s="238"/>
    </row>
    <row r="157" spans="1:7" ht="16.5">
      <c r="A157" s="239"/>
      <c r="B157" s="117" t="s">
        <v>377</v>
      </c>
      <c r="C157" s="237">
        <v>40</v>
      </c>
      <c r="D157" s="238"/>
      <c r="E157" s="238">
        <f>C157*D157</f>
        <v>0</v>
      </c>
    </row>
    <row r="158" spans="1:7">
      <c r="A158" s="239"/>
      <c r="B158" s="240"/>
      <c r="C158" s="237"/>
      <c r="D158" s="238"/>
      <c r="E158" s="238"/>
      <c r="F158" s="240"/>
      <c r="G158" s="240"/>
    </row>
    <row r="159" spans="1:7">
      <c r="A159" s="64">
        <f>MAX(A146:A158)+0.01</f>
        <v>4.0199999999999996</v>
      </c>
      <c r="B159" s="58" t="s">
        <v>346</v>
      </c>
      <c r="C159" s="237"/>
      <c r="D159" s="238"/>
      <c r="E159" s="238"/>
      <c r="F159" s="240"/>
      <c r="G159" s="240"/>
    </row>
    <row r="160" spans="1:7" ht="57">
      <c r="A160" s="239"/>
      <c r="B160" s="227" t="s">
        <v>347</v>
      </c>
      <c r="C160" s="237"/>
      <c r="D160" s="238"/>
      <c r="E160" s="238"/>
      <c r="F160" s="240"/>
      <c r="G160" s="240"/>
    </row>
    <row r="161" spans="1:7" ht="28.5">
      <c r="A161" s="62" t="s">
        <v>5</v>
      </c>
      <c r="B161" s="63" t="s">
        <v>364</v>
      </c>
      <c r="C161" s="237"/>
      <c r="D161" s="238"/>
      <c r="E161" s="238"/>
      <c r="F161" s="240"/>
      <c r="G161" s="240"/>
    </row>
    <row r="162" spans="1:7" ht="16.5">
      <c r="A162" s="239"/>
      <c r="B162" s="117" t="s">
        <v>377</v>
      </c>
      <c r="C162" s="237">
        <v>40</v>
      </c>
      <c r="D162" s="238"/>
      <c r="E162" s="238">
        <f>C162*D162</f>
        <v>0</v>
      </c>
      <c r="F162" s="240"/>
      <c r="G162" s="240"/>
    </row>
    <row r="163" spans="1:7">
      <c r="A163" s="239"/>
      <c r="B163" s="63"/>
      <c r="C163" s="237"/>
      <c r="D163" s="238"/>
      <c r="E163" s="238"/>
      <c r="F163" s="240"/>
      <c r="G163" s="240"/>
    </row>
    <row r="164" spans="1:7">
      <c r="A164" s="64">
        <f>MAX(A159:A163)+0.01</f>
        <v>4.0299999999999994</v>
      </c>
      <c r="B164" s="58" t="s">
        <v>348</v>
      </c>
      <c r="C164" s="237"/>
      <c r="D164" s="238"/>
      <c r="E164" s="238"/>
      <c r="F164" s="240"/>
      <c r="G164" s="240"/>
    </row>
    <row r="165" spans="1:7" ht="57">
      <c r="A165" s="239"/>
      <c r="B165" s="227" t="s">
        <v>349</v>
      </c>
      <c r="C165" s="237"/>
      <c r="D165" s="238"/>
      <c r="E165" s="238"/>
      <c r="F165" s="240"/>
      <c r="G165" s="240"/>
    </row>
    <row r="166" spans="1:7" ht="28.5">
      <c r="A166" s="62" t="s">
        <v>5</v>
      </c>
      <c r="B166" s="63" t="s">
        <v>365</v>
      </c>
      <c r="C166" s="237"/>
      <c r="D166" s="238"/>
      <c r="E166" s="238"/>
      <c r="F166" s="240"/>
      <c r="G166" s="240"/>
    </row>
    <row r="167" spans="1:7" ht="16.5">
      <c r="A167" s="239"/>
      <c r="B167" s="117" t="s">
        <v>377</v>
      </c>
      <c r="C167" s="237">
        <v>20</v>
      </c>
      <c r="D167" s="238"/>
      <c r="E167" s="238">
        <f>C167*D167</f>
        <v>0</v>
      </c>
      <c r="F167" s="240"/>
      <c r="G167" s="240"/>
    </row>
    <row r="168" spans="1:7">
      <c r="A168" s="239"/>
      <c r="B168" s="63"/>
      <c r="C168" s="237"/>
      <c r="D168" s="238"/>
      <c r="E168" s="238"/>
      <c r="F168" s="240"/>
      <c r="G168" s="240"/>
    </row>
    <row r="169" spans="1:7">
      <c r="A169" s="64">
        <f>MAX(A160:A168)+0.01</f>
        <v>4.0399999999999991</v>
      </c>
      <c r="B169" s="58" t="s">
        <v>290</v>
      </c>
      <c r="C169" s="237"/>
      <c r="D169" s="238"/>
      <c r="E169" s="238"/>
      <c r="F169" s="240"/>
      <c r="G169" s="240"/>
    </row>
    <row r="170" spans="1:7" ht="57">
      <c r="A170" s="239"/>
      <c r="B170" s="227" t="s">
        <v>291</v>
      </c>
      <c r="C170" s="237"/>
      <c r="D170" s="238"/>
      <c r="E170" s="238"/>
      <c r="F170" s="240"/>
      <c r="G170" s="240"/>
    </row>
    <row r="171" spans="1:7" ht="28.5">
      <c r="A171" s="62" t="s">
        <v>5</v>
      </c>
      <c r="B171" s="63" t="s">
        <v>366</v>
      </c>
      <c r="C171" s="237"/>
      <c r="D171" s="238"/>
      <c r="E171" s="238"/>
      <c r="F171" s="240"/>
      <c r="G171" s="240"/>
    </row>
    <row r="172" spans="1:7" ht="16.5">
      <c r="A172" s="239"/>
      <c r="B172" s="117" t="s">
        <v>377</v>
      </c>
      <c r="C172" s="237">
        <v>201</v>
      </c>
      <c r="D172" s="238"/>
      <c r="E172" s="238">
        <f>C172*D172</f>
        <v>0</v>
      </c>
      <c r="F172" s="240"/>
      <c r="G172" s="240"/>
    </row>
    <row r="173" spans="1:7">
      <c r="A173" s="239"/>
      <c r="B173" s="63"/>
      <c r="C173" s="237"/>
      <c r="D173" s="238"/>
      <c r="E173" s="238"/>
      <c r="F173" s="240"/>
      <c r="G173" s="240"/>
    </row>
    <row r="174" spans="1:7">
      <c r="A174" s="64">
        <f>MAX(A165:A173)+0.01</f>
        <v>4.0499999999999989</v>
      </c>
      <c r="B174" s="226" t="s">
        <v>292</v>
      </c>
      <c r="C174" s="237"/>
      <c r="D174" s="238"/>
      <c r="E174" s="238"/>
      <c r="F174" s="240"/>
      <c r="G174" s="240"/>
    </row>
    <row r="175" spans="1:7" ht="42.75">
      <c r="A175" s="239"/>
      <c r="B175" s="227" t="s">
        <v>293</v>
      </c>
      <c r="C175" s="237"/>
      <c r="D175" s="238"/>
      <c r="E175" s="238"/>
      <c r="F175" s="240"/>
      <c r="G175" s="240"/>
    </row>
    <row r="176" spans="1:7" ht="16.5">
      <c r="A176" s="239"/>
      <c r="B176" s="117" t="s">
        <v>377</v>
      </c>
      <c r="C176" s="237">
        <v>301</v>
      </c>
      <c r="D176" s="238"/>
      <c r="E176" s="238">
        <f>C176*D176</f>
        <v>0</v>
      </c>
      <c r="F176" s="240"/>
      <c r="G176" s="240"/>
    </row>
    <row r="177" spans="1:7">
      <c r="A177" s="239"/>
      <c r="B177" s="227"/>
      <c r="C177" s="237"/>
      <c r="D177" s="238"/>
      <c r="E177" s="238"/>
      <c r="F177" s="240"/>
      <c r="G177" s="240"/>
    </row>
    <row r="178" spans="1:7">
      <c r="A178" s="64">
        <f>MAX(A174:A177)+0.01</f>
        <v>4.0599999999999987</v>
      </c>
      <c r="B178" s="226" t="s">
        <v>350</v>
      </c>
      <c r="C178" s="237"/>
      <c r="D178" s="238"/>
      <c r="E178" s="238"/>
      <c r="F178" s="240"/>
      <c r="G178" s="240"/>
    </row>
    <row r="179" spans="1:7" ht="28.5">
      <c r="A179" s="239"/>
      <c r="B179" s="227" t="s">
        <v>351</v>
      </c>
      <c r="C179" s="237"/>
      <c r="D179" s="238"/>
      <c r="E179" s="238"/>
      <c r="F179" s="240"/>
      <c r="G179" s="240"/>
    </row>
    <row r="180" spans="1:7" ht="16.5">
      <c r="A180" s="239"/>
      <c r="B180" s="117" t="s">
        <v>377</v>
      </c>
      <c r="C180" s="237">
        <v>301</v>
      </c>
      <c r="D180" s="238"/>
      <c r="E180" s="238">
        <f>C180*D180</f>
        <v>0</v>
      </c>
      <c r="F180" s="240"/>
      <c r="G180" s="240"/>
    </row>
    <row r="181" spans="1:7">
      <c r="A181" s="239"/>
      <c r="B181" s="117"/>
      <c r="C181" s="237"/>
      <c r="D181" s="238"/>
      <c r="E181" s="238"/>
      <c r="F181" s="240"/>
      <c r="G181" s="240"/>
    </row>
    <row r="182" spans="1:7">
      <c r="A182" s="64">
        <f>MAX(A177:A181)+0.01</f>
        <v>4.0699999999999985</v>
      </c>
      <c r="B182" s="150" t="s">
        <v>2</v>
      </c>
      <c r="C182" s="237"/>
      <c r="D182" s="238"/>
      <c r="E182" s="238"/>
      <c r="F182" s="240"/>
      <c r="G182" s="240"/>
    </row>
    <row r="183" spans="1:7" ht="28.5">
      <c r="A183" s="62" t="s">
        <v>5</v>
      </c>
      <c r="B183" s="227" t="s">
        <v>294</v>
      </c>
      <c r="C183" s="237"/>
      <c r="D183" s="238"/>
      <c r="E183" s="238"/>
      <c r="F183" s="240"/>
      <c r="G183" s="240"/>
    </row>
    <row r="184" spans="1:7" ht="16.5">
      <c r="A184" s="239"/>
      <c r="B184" s="117" t="s">
        <v>377</v>
      </c>
      <c r="C184" s="237">
        <v>301</v>
      </c>
      <c r="D184" s="238"/>
      <c r="E184" s="238">
        <f>C184*D184</f>
        <v>0</v>
      </c>
      <c r="F184" s="240"/>
      <c r="G184" s="240"/>
    </row>
    <row r="185" spans="1:7">
      <c r="A185" s="239"/>
      <c r="B185" s="240"/>
      <c r="C185" s="237"/>
      <c r="D185" s="238"/>
      <c r="E185" s="238"/>
      <c r="F185" s="240"/>
      <c r="G185" s="240"/>
    </row>
    <row r="186" spans="1:7">
      <c r="A186" s="239"/>
      <c r="B186" s="245" t="s">
        <v>303</v>
      </c>
      <c r="C186" s="237"/>
      <c r="D186" s="238"/>
      <c r="E186" s="238"/>
      <c r="F186" s="240"/>
      <c r="G186" s="240"/>
    </row>
    <row r="187" spans="1:7">
      <c r="A187" s="239"/>
      <c r="B187" s="240"/>
      <c r="C187" s="237"/>
      <c r="D187" s="238"/>
      <c r="E187" s="238"/>
      <c r="F187" s="240"/>
      <c r="G187" s="240"/>
    </row>
    <row r="188" spans="1:7">
      <c r="A188" s="64">
        <f>MAX(A179:A187)+0.01</f>
        <v>4.0799999999999983</v>
      </c>
      <c r="B188" s="150" t="s">
        <v>304</v>
      </c>
      <c r="C188" s="237"/>
      <c r="D188" s="238"/>
      <c r="E188" s="238"/>
      <c r="F188" s="240"/>
      <c r="G188" s="240"/>
    </row>
    <row r="189" spans="1:7" ht="42.75">
      <c r="A189" s="239"/>
      <c r="B189" s="78" t="s">
        <v>305</v>
      </c>
      <c r="C189" s="237"/>
      <c r="D189" s="238"/>
      <c r="E189" s="238"/>
      <c r="F189" s="240"/>
      <c r="G189" s="240"/>
    </row>
    <row r="190" spans="1:7" ht="28.5">
      <c r="A190" s="62" t="s">
        <v>5</v>
      </c>
      <c r="B190" s="78" t="s">
        <v>306</v>
      </c>
      <c r="C190" s="237"/>
      <c r="D190" s="238"/>
      <c r="E190" s="238"/>
      <c r="F190" s="240"/>
      <c r="G190" s="240"/>
    </row>
    <row r="191" spans="1:7">
      <c r="A191" s="239"/>
      <c r="B191" s="78" t="s">
        <v>0</v>
      </c>
      <c r="C191" s="237">
        <v>4</v>
      </c>
      <c r="D191" s="238"/>
      <c r="E191" s="238">
        <f>C191*D191</f>
        <v>0</v>
      </c>
      <c r="F191" s="240"/>
      <c r="G191" s="240"/>
    </row>
    <row r="192" spans="1:7">
      <c r="A192" s="239"/>
      <c r="B192" s="78"/>
      <c r="C192" s="237"/>
      <c r="D192" s="238"/>
      <c r="E192" s="238"/>
      <c r="F192" s="240"/>
      <c r="G192" s="240"/>
    </row>
    <row r="193" spans="1:7">
      <c r="A193" s="64">
        <f>MAX(A184:A192)+0.01</f>
        <v>4.0899999999999981</v>
      </c>
      <c r="B193" s="150" t="s">
        <v>310</v>
      </c>
      <c r="C193" s="237"/>
      <c r="D193" s="238"/>
      <c r="E193" s="238"/>
      <c r="F193" s="240"/>
      <c r="G193" s="240"/>
    </row>
    <row r="194" spans="1:7" ht="42.75">
      <c r="A194" s="239"/>
      <c r="B194" s="78" t="s">
        <v>311</v>
      </c>
      <c r="C194" s="237"/>
      <c r="D194" s="238"/>
      <c r="E194" s="238"/>
      <c r="F194" s="240"/>
      <c r="G194" s="240"/>
    </row>
    <row r="195" spans="1:7" ht="28.5">
      <c r="A195" s="62" t="s">
        <v>5</v>
      </c>
      <c r="B195" s="78" t="s">
        <v>306</v>
      </c>
      <c r="C195" s="237"/>
      <c r="D195" s="238"/>
      <c r="E195" s="238"/>
      <c r="F195" s="240"/>
      <c r="G195" s="240"/>
    </row>
    <row r="196" spans="1:7">
      <c r="A196" s="239"/>
      <c r="B196" s="78" t="s">
        <v>0</v>
      </c>
      <c r="C196" s="237">
        <v>9</v>
      </c>
      <c r="D196" s="238"/>
      <c r="E196" s="238">
        <f>C196*D196</f>
        <v>0</v>
      </c>
      <c r="F196" s="240"/>
      <c r="G196" s="240"/>
    </row>
    <row r="197" spans="1:7">
      <c r="A197" s="239"/>
      <c r="B197" s="78"/>
      <c r="C197" s="237"/>
      <c r="D197" s="238"/>
      <c r="E197" s="238"/>
      <c r="F197" s="240"/>
      <c r="G197" s="240"/>
    </row>
    <row r="198" spans="1:7">
      <c r="A198" s="64">
        <f>MAX(A193:A197)+0.01</f>
        <v>4.0999999999999979</v>
      </c>
      <c r="B198" s="150" t="s">
        <v>352</v>
      </c>
      <c r="C198" s="237"/>
      <c r="D198" s="238"/>
      <c r="E198" s="238"/>
      <c r="F198" s="240"/>
      <c r="G198" s="240"/>
    </row>
    <row r="199" spans="1:7" ht="42.75">
      <c r="A199" s="239"/>
      <c r="B199" s="78" t="s">
        <v>353</v>
      </c>
      <c r="C199" s="237"/>
      <c r="D199" s="238"/>
      <c r="E199" s="238"/>
      <c r="F199" s="240"/>
      <c r="G199" s="240"/>
    </row>
    <row r="200" spans="1:7" ht="28.5">
      <c r="A200" s="62" t="s">
        <v>5</v>
      </c>
      <c r="B200" s="78" t="s">
        <v>309</v>
      </c>
      <c r="C200" s="237"/>
      <c r="D200" s="238"/>
      <c r="E200" s="238"/>
      <c r="F200" s="240"/>
      <c r="G200" s="240"/>
    </row>
    <row r="201" spans="1:7">
      <c r="A201" s="239"/>
      <c r="B201" s="78" t="s">
        <v>0</v>
      </c>
      <c r="C201" s="237">
        <v>1</v>
      </c>
      <c r="D201" s="238"/>
      <c r="E201" s="238">
        <f>C201*D201</f>
        <v>0</v>
      </c>
      <c r="F201" s="240"/>
      <c r="G201" s="240"/>
    </row>
    <row r="202" spans="1:7">
      <c r="A202" s="239"/>
      <c r="B202" s="78"/>
      <c r="C202" s="237"/>
      <c r="D202" s="238"/>
      <c r="E202" s="238"/>
      <c r="F202" s="240"/>
      <c r="G202" s="240"/>
    </row>
    <row r="203" spans="1:7">
      <c r="A203" s="64">
        <f>MAX(A194:A202)+0.01</f>
        <v>4.1099999999999977</v>
      </c>
      <c r="B203" s="62" t="s">
        <v>316</v>
      </c>
      <c r="C203" s="237"/>
      <c r="D203" s="238"/>
      <c r="E203" s="238"/>
      <c r="F203" s="240"/>
      <c r="G203" s="240"/>
    </row>
    <row r="204" spans="1:7" ht="42.75">
      <c r="A204" s="239"/>
      <c r="B204" s="78" t="s">
        <v>317</v>
      </c>
      <c r="C204" s="237"/>
      <c r="D204" s="238"/>
      <c r="E204" s="238"/>
      <c r="F204" s="240"/>
      <c r="G204" s="240"/>
    </row>
    <row r="205" spans="1:7" ht="28.5">
      <c r="A205" s="62" t="s">
        <v>5</v>
      </c>
      <c r="B205" s="78" t="s">
        <v>315</v>
      </c>
      <c r="C205" s="237"/>
      <c r="D205" s="238"/>
      <c r="E205" s="238"/>
      <c r="F205" s="240"/>
      <c r="G205" s="240"/>
    </row>
    <row r="206" spans="1:7">
      <c r="A206" s="239"/>
      <c r="B206" s="78" t="s">
        <v>0</v>
      </c>
      <c r="C206" s="237">
        <v>4</v>
      </c>
      <c r="D206" s="238"/>
      <c r="E206" s="238">
        <f>C206*D206</f>
        <v>0</v>
      </c>
      <c r="F206" s="240"/>
      <c r="G206" s="240"/>
    </row>
    <row r="207" spans="1:7">
      <c r="A207" s="239"/>
      <c r="B207" s="78"/>
      <c r="C207" s="237"/>
      <c r="D207" s="238"/>
      <c r="E207" s="238"/>
      <c r="F207" s="240"/>
      <c r="G207" s="240"/>
    </row>
    <row r="208" spans="1:7">
      <c r="A208" s="64">
        <f>MAX(A203:A207)+0.01</f>
        <v>4.1199999999999974</v>
      </c>
      <c r="B208" s="226" t="s">
        <v>354</v>
      </c>
      <c r="C208" s="237"/>
      <c r="D208" s="238"/>
      <c r="E208" s="238"/>
      <c r="F208" s="240"/>
      <c r="G208" s="240"/>
    </row>
    <row r="209" spans="1:7" ht="42.75">
      <c r="A209" s="239"/>
      <c r="B209" s="63" t="s">
        <v>355</v>
      </c>
      <c r="C209" s="237"/>
      <c r="D209" s="238"/>
      <c r="E209" s="238"/>
      <c r="F209" s="240"/>
      <c r="G209" s="240"/>
    </row>
    <row r="210" spans="1:7">
      <c r="A210" s="239"/>
      <c r="B210" s="227" t="s">
        <v>0</v>
      </c>
      <c r="C210" s="237">
        <v>10</v>
      </c>
      <c r="D210" s="238"/>
      <c r="E210" s="238">
        <f>C210*D210</f>
        <v>0</v>
      </c>
      <c r="F210" s="240"/>
      <c r="G210" s="240"/>
    </row>
    <row r="211" spans="1:7">
      <c r="A211" s="239"/>
      <c r="B211" s="227"/>
      <c r="C211" s="237"/>
      <c r="D211" s="238"/>
      <c r="E211" s="238"/>
      <c r="F211" s="240"/>
      <c r="G211" s="240"/>
    </row>
    <row r="212" spans="1:7">
      <c r="A212" s="64">
        <f>MAX(A203:A211)+0.01</f>
        <v>4.1299999999999972</v>
      </c>
      <c r="B212" s="226" t="s">
        <v>318</v>
      </c>
      <c r="C212" s="237"/>
      <c r="D212" s="238"/>
      <c r="E212" s="238"/>
      <c r="F212" s="240"/>
      <c r="G212" s="240"/>
    </row>
    <row r="213" spans="1:7" ht="42.75">
      <c r="A213" s="239"/>
      <c r="B213" s="63" t="s">
        <v>319</v>
      </c>
      <c r="C213" s="237"/>
      <c r="D213" s="238"/>
      <c r="E213" s="238"/>
      <c r="F213" s="240"/>
      <c r="G213" s="240"/>
    </row>
    <row r="214" spans="1:7">
      <c r="A214" s="239"/>
      <c r="B214" s="227" t="s">
        <v>0</v>
      </c>
      <c r="C214" s="237">
        <v>2</v>
      </c>
      <c r="D214" s="238"/>
      <c r="E214" s="238">
        <f>C214*D214</f>
        <v>0</v>
      </c>
      <c r="F214" s="240"/>
      <c r="G214" s="240"/>
    </row>
    <row r="215" spans="1:7">
      <c r="A215" s="239"/>
      <c r="B215" s="240"/>
      <c r="C215" s="237"/>
      <c r="D215" s="238"/>
      <c r="E215" s="238"/>
      <c r="F215" s="240"/>
      <c r="G215" s="240"/>
    </row>
    <row r="216" spans="1:7" ht="30">
      <c r="A216" s="239"/>
      <c r="B216" s="262" t="s">
        <v>356</v>
      </c>
      <c r="C216" s="237"/>
      <c r="D216" s="238"/>
      <c r="E216" s="238"/>
      <c r="F216" s="240"/>
      <c r="G216" s="240"/>
    </row>
    <row r="217" spans="1:7">
      <c r="A217" s="239"/>
      <c r="B217" s="78"/>
      <c r="C217" s="237"/>
      <c r="D217" s="238"/>
      <c r="E217" s="238"/>
      <c r="F217" s="240"/>
      <c r="G217" s="240"/>
    </row>
    <row r="218" spans="1:7">
      <c r="A218" s="64">
        <f>MAX(A209:A217)+0.01</f>
        <v>4.139999999999997</v>
      </c>
      <c r="B218" s="226" t="s">
        <v>357</v>
      </c>
      <c r="C218" s="237"/>
      <c r="D218" s="238"/>
      <c r="E218" s="238"/>
      <c r="F218" s="240"/>
      <c r="G218" s="240"/>
    </row>
    <row r="219" spans="1:7" ht="42.75">
      <c r="A219" s="239"/>
      <c r="B219" s="63" t="s">
        <v>358</v>
      </c>
      <c r="C219" s="237"/>
      <c r="D219" s="238"/>
      <c r="E219" s="238"/>
      <c r="F219" s="240"/>
      <c r="G219" s="240"/>
    </row>
    <row r="220" spans="1:7" ht="262.14999999999998" customHeight="1">
      <c r="A220" s="62" t="s">
        <v>5</v>
      </c>
      <c r="B220" s="78" t="s">
        <v>359</v>
      </c>
      <c r="C220" s="237"/>
      <c r="D220" s="238"/>
      <c r="E220" s="238"/>
      <c r="F220" s="240"/>
      <c r="G220" s="240"/>
    </row>
    <row r="221" spans="1:7">
      <c r="A221" s="239"/>
      <c r="B221" s="240" t="s">
        <v>0</v>
      </c>
      <c r="C221" s="237">
        <v>1</v>
      </c>
      <c r="D221" s="238"/>
      <c r="E221" s="238">
        <f>C221*D221</f>
        <v>0</v>
      </c>
      <c r="F221" s="240"/>
      <c r="G221" s="240"/>
    </row>
    <row r="222" spans="1:7">
      <c r="A222" s="239"/>
      <c r="B222" s="240"/>
      <c r="C222" s="237"/>
      <c r="D222" s="238"/>
      <c r="E222" s="238"/>
      <c r="F222" s="240"/>
      <c r="G222" s="240"/>
    </row>
    <row r="223" spans="1:7">
      <c r="A223" s="64">
        <f>MAX(A216:A222)+0.01</f>
        <v>4.1499999999999968</v>
      </c>
      <c r="B223" s="226" t="s">
        <v>357</v>
      </c>
      <c r="C223" s="237"/>
      <c r="D223" s="238"/>
      <c r="E223" s="238"/>
      <c r="F223" s="240"/>
      <c r="G223" s="240"/>
    </row>
    <row r="224" spans="1:7" ht="42.75">
      <c r="A224" s="239"/>
      <c r="B224" s="63" t="s">
        <v>358</v>
      </c>
      <c r="C224" s="237"/>
      <c r="D224" s="238"/>
      <c r="E224" s="238"/>
      <c r="F224" s="240"/>
      <c r="G224" s="240"/>
    </row>
    <row r="225" spans="1:7" ht="265.89999999999998" customHeight="1">
      <c r="A225" s="62" t="s">
        <v>5</v>
      </c>
      <c r="B225" s="78" t="s">
        <v>360</v>
      </c>
      <c r="C225" s="237"/>
      <c r="D225" s="238"/>
      <c r="E225" s="238"/>
      <c r="F225" s="240"/>
      <c r="G225" s="240"/>
    </row>
    <row r="226" spans="1:7">
      <c r="A226" s="239"/>
      <c r="B226" s="240" t="s">
        <v>0</v>
      </c>
      <c r="C226" s="237">
        <v>1</v>
      </c>
      <c r="D226" s="238"/>
      <c r="E226" s="238">
        <f>C226*D226</f>
        <v>0</v>
      </c>
      <c r="F226" s="240"/>
      <c r="G226" s="240"/>
    </row>
    <row r="227" spans="1:7">
      <c r="A227" s="239"/>
      <c r="B227" s="240"/>
      <c r="C227" s="237"/>
      <c r="D227" s="238"/>
      <c r="E227" s="238"/>
      <c r="F227" s="240"/>
      <c r="G227" s="240"/>
    </row>
    <row r="228" spans="1:7">
      <c r="A228" s="241"/>
      <c r="B228" s="242"/>
      <c r="C228" s="243"/>
      <c r="D228" s="244"/>
      <c r="E228" s="244"/>
      <c r="F228" s="240"/>
      <c r="G228" s="240"/>
    </row>
    <row r="229" spans="1:7" ht="15.75" thickBot="1">
      <c r="A229" s="232" t="s">
        <v>320</v>
      </c>
      <c r="B229" s="233"/>
      <c r="C229" s="234"/>
      <c r="D229" s="235"/>
      <c r="E229" s="236">
        <f>SUM(E151:E228)</f>
        <v>0</v>
      </c>
      <c r="F229" s="240"/>
      <c r="G229" s="240"/>
    </row>
    <row r="230" spans="1:7">
      <c r="A230" s="239"/>
      <c r="B230" s="240"/>
      <c r="C230" s="237"/>
      <c r="D230" s="238"/>
      <c r="E230" s="238"/>
      <c r="F230" s="240"/>
      <c r="G230" s="240"/>
    </row>
    <row r="231" spans="1:7">
      <c r="A231" s="239"/>
      <c r="B231" s="240"/>
      <c r="C231" s="237"/>
      <c r="D231" s="238"/>
      <c r="E231" s="238"/>
      <c r="F231" s="240"/>
      <c r="G231" s="240"/>
    </row>
    <row r="232" spans="1:7">
      <c r="A232" s="239"/>
      <c r="B232" s="240"/>
      <c r="C232" s="237"/>
      <c r="D232" s="238"/>
      <c r="E232" s="238"/>
      <c r="F232" s="240"/>
      <c r="G232" s="240"/>
    </row>
    <row r="233" spans="1:7">
      <c r="A233" s="239"/>
      <c r="B233" s="240"/>
      <c r="C233" s="237"/>
      <c r="D233" s="238"/>
      <c r="E233" s="238"/>
      <c r="F233" s="240"/>
      <c r="G233" s="240"/>
    </row>
    <row r="234" spans="1:7">
      <c r="A234" s="239"/>
      <c r="B234" s="240"/>
      <c r="C234" s="237"/>
      <c r="D234" s="238"/>
      <c r="E234" s="238"/>
      <c r="F234" s="240"/>
      <c r="G234" s="240"/>
    </row>
    <row r="235" spans="1:7">
      <c r="A235" s="239"/>
      <c r="B235" s="240"/>
      <c r="C235" s="237"/>
      <c r="D235" s="238"/>
      <c r="E235" s="238"/>
      <c r="F235" s="240"/>
      <c r="G235" s="240"/>
    </row>
    <row r="236" spans="1:7">
      <c r="A236" s="239"/>
      <c r="B236" s="240"/>
      <c r="C236" s="237"/>
      <c r="D236" s="238"/>
      <c r="E236" s="238"/>
      <c r="F236" s="240"/>
      <c r="G236" s="240"/>
    </row>
    <row r="237" spans="1:7">
      <c r="A237" s="239"/>
      <c r="B237" s="240"/>
      <c r="C237" s="237"/>
      <c r="D237" s="238"/>
      <c r="E237" s="238"/>
      <c r="F237" s="240"/>
      <c r="G237" s="240"/>
    </row>
    <row r="238" spans="1:7">
      <c r="A238" s="239"/>
      <c r="B238" s="240"/>
      <c r="C238" s="237"/>
      <c r="D238" s="238"/>
      <c r="E238" s="238"/>
      <c r="F238" s="240"/>
      <c r="G238" s="240"/>
    </row>
    <row r="239" spans="1:7">
      <c r="A239" s="239"/>
      <c r="B239" s="240"/>
      <c r="C239" s="237"/>
      <c r="D239" s="238"/>
      <c r="E239" s="238"/>
      <c r="F239" s="240"/>
      <c r="G239" s="240"/>
    </row>
    <row r="240" spans="1:7">
      <c r="A240" s="239"/>
      <c r="B240" s="240"/>
      <c r="C240" s="237"/>
      <c r="D240" s="238"/>
      <c r="E240" s="238"/>
      <c r="F240" s="240"/>
      <c r="G240" s="240"/>
    </row>
    <row r="241" spans="1:7">
      <c r="A241" s="239"/>
      <c r="B241" s="240"/>
      <c r="C241" s="237"/>
      <c r="D241" s="238"/>
      <c r="E241" s="238"/>
      <c r="F241" s="240"/>
      <c r="G241" s="240"/>
    </row>
    <row r="242" spans="1:7">
      <c r="A242" s="239"/>
      <c r="B242" s="240"/>
      <c r="C242" s="237"/>
      <c r="D242" s="238"/>
      <c r="E242" s="238"/>
      <c r="F242" s="240"/>
      <c r="G242" s="240"/>
    </row>
    <row r="243" spans="1:7">
      <c r="A243" s="239"/>
      <c r="B243" s="240"/>
      <c r="C243" s="237"/>
      <c r="D243" s="238"/>
      <c r="E243" s="238"/>
      <c r="F243" s="240"/>
      <c r="G243" s="240"/>
    </row>
    <row r="244" spans="1:7">
      <c r="A244" s="239"/>
      <c r="B244" s="240"/>
      <c r="C244" s="237"/>
      <c r="D244" s="238"/>
      <c r="E244" s="238"/>
      <c r="F244" s="240"/>
      <c r="G244" s="240"/>
    </row>
    <row r="245" spans="1:7">
      <c r="A245" s="239"/>
      <c r="B245" s="240"/>
      <c r="C245" s="237"/>
      <c r="D245" s="238"/>
      <c r="E245" s="238"/>
      <c r="F245" s="240"/>
      <c r="G245" s="240"/>
    </row>
    <row r="246" spans="1:7">
      <c r="A246" s="239"/>
      <c r="B246" s="240"/>
      <c r="C246" s="237"/>
      <c r="D246" s="238"/>
      <c r="E246" s="238"/>
      <c r="F246" s="240"/>
      <c r="G246" s="240"/>
    </row>
    <row r="247" spans="1:7">
      <c r="A247" s="239"/>
      <c r="B247" s="240"/>
      <c r="C247" s="237"/>
      <c r="D247" s="238"/>
      <c r="E247" s="238"/>
      <c r="F247" s="240"/>
      <c r="G247" s="240"/>
    </row>
    <row r="248" spans="1:7">
      <c r="A248" s="239"/>
      <c r="B248" s="240"/>
      <c r="C248" s="237"/>
      <c r="D248" s="238"/>
      <c r="E248" s="238"/>
      <c r="F248" s="240"/>
      <c r="G248" s="240"/>
    </row>
    <row r="249" spans="1:7">
      <c r="A249" s="239"/>
      <c r="B249" s="240"/>
      <c r="C249" s="237"/>
      <c r="D249" s="238"/>
      <c r="E249" s="238"/>
      <c r="F249" s="240"/>
      <c r="G249" s="240"/>
    </row>
  </sheetData>
  <mergeCells count="1">
    <mergeCell ref="D26:D27"/>
  </mergeCells>
  <dataValidations disablePrompts="1" count="2">
    <dataValidation type="custom" allowBlank="1" showInputMessage="1" showErrorMessage="1" error="Cene je potrebno vnesti na dve decimalni mesti zaokroženo." sqref="C28:C34 C7:E25 C36:C229 D28:E229" xr:uid="{00000000-0002-0000-0400-000000000000}">
      <formula1>C7=ROUND(C7,2)</formula1>
    </dataValidation>
    <dataValidation type="custom" allowBlank="1" showInputMessage="1" showErrorMessage="1" error="Cene je potrebno vnesti na tri decimalna mesta zaokroženo." sqref="C35" xr:uid="{00000000-0002-0000-0400-000001000000}">
      <formula1>C35=ROUND(C35,3)</formula1>
    </dataValidation>
  </dataValidations>
  <pageMargins left="0.70866141732283472" right="0.70866141732283472" top="0.74803149606299213" bottom="0.74803149606299213" header="0.31496062992125984" footer="0.31496062992125984"/>
  <pageSetup paperSize="9" scale="89" orientation="portrait" r:id="rId1"/>
  <headerFooter>
    <oddHeader>&amp;R&amp;"Segoe UI,Navadno"&amp;10ODVODNJAVANJE II. FAZA</oddHeader>
    <oddFooter>&amp;L&amp;"Segoe UI,Navadno"&amp;8Izgradnja pločnika Kalin - Obrežje ob R3-675/1481, Mokrice - Obrežje - Slovenska vas od km 1.504 do km 2.645&amp;R&amp;"Segoe UI,Navadno"&amp;10Stran &amp;P od &amp;N</oddFooter>
  </headerFooter>
  <rowBreaks count="9" manualBreakCount="9">
    <brk id="25" max="16383" man="1"/>
    <brk id="58" max="16383" man="1"/>
    <brk id="79" max="16383" man="1"/>
    <brk id="105" max="16383" man="1"/>
    <brk id="135" max="16383" man="1"/>
    <brk id="168" max="16383" man="1"/>
    <brk id="197" max="16383" man="1"/>
    <brk id="215" max="16383" man="1"/>
    <brk id="22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13</vt:i4>
      </vt:variant>
      <vt:variant>
        <vt:lpstr>Imenovani obsegi</vt:lpstr>
      </vt:variant>
      <vt:variant>
        <vt:i4>9</vt:i4>
      </vt:variant>
    </vt:vector>
  </HeadingPairs>
  <TitlesOfParts>
    <vt:vector size="22" baseType="lpstr">
      <vt:lpstr>REK PROJ</vt:lpstr>
      <vt:lpstr>Pločnik_1. faza</vt:lpstr>
      <vt:lpstr>Odvodnjavanje_1.faza</vt:lpstr>
      <vt:lpstr>Vodovod_1. faza</vt:lpstr>
      <vt:lpstr>CR_1. faza</vt:lpstr>
      <vt:lpstr>NN vodi_1. faza</vt:lpstr>
      <vt:lpstr>TK_1.faza</vt:lpstr>
      <vt:lpstr>Pločnik_2. faza </vt:lpstr>
      <vt:lpstr>Odvodnjavanje_2.faza</vt:lpstr>
      <vt:lpstr>Vodovod_2. faza</vt:lpstr>
      <vt:lpstr>CR_2.faza</vt:lpstr>
      <vt:lpstr>NN vodi_2. faza</vt:lpstr>
      <vt:lpstr>TK_2. faza</vt:lpstr>
      <vt:lpstr>'Pločnik_2. faza '!__xlnm.Print_Area_2</vt:lpstr>
      <vt:lpstr>__xlnm.Print_Area_2</vt:lpstr>
      <vt:lpstr>'Pločnik_1. faza'!Področje_tiskanja</vt:lpstr>
      <vt:lpstr>'Pločnik_2. faza '!Področje_tiskanja</vt:lpstr>
      <vt:lpstr>'REK PROJ'!Področje_tiskanja</vt:lpstr>
      <vt:lpstr>Odvodnjavanje_1.faza!Tiskanje_naslovov</vt:lpstr>
      <vt:lpstr>Odvodnjavanje_2.faza!Tiskanje_naslovov</vt:lpstr>
      <vt:lpstr>'Pločnik_1. faza'!Tiskanje_naslovov</vt:lpstr>
      <vt:lpstr>'Pločnik_2. faza '!Tiskanje_naslovov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Jernej Radovac</dc:creator>
  <cp:lastModifiedBy>Mateja Hotko</cp:lastModifiedBy>
  <cp:lastPrinted>2020-01-15T15:15:44Z</cp:lastPrinted>
  <dcterms:created xsi:type="dcterms:W3CDTF">2012-09-17T13:03:51Z</dcterms:created>
  <dcterms:modified xsi:type="dcterms:W3CDTF">2020-01-22T13:15:55Z</dcterms:modified>
</cp:coreProperties>
</file>